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P\Downloads\Perpustakaan 2022\"/>
    </mc:Choice>
  </mc:AlternateContent>
  <bookViews>
    <workbookView xWindow="-105" yWindow="-105" windowWidth="19425" windowHeight="10425" activeTab="2"/>
  </bookViews>
  <sheets>
    <sheet name="Carnot" sheetId="9" r:id="rId1"/>
    <sheet name="Diesel" sheetId="8" r:id="rId2"/>
    <sheet name="Otto" sheetId="7" r:id="rId3"/>
  </sheets>
  <calcPr calcId="152511"/>
</workbook>
</file>

<file path=xl/calcChain.xml><?xml version="1.0" encoding="utf-8"?>
<calcChain xmlns="http://schemas.openxmlformats.org/spreadsheetml/2006/main">
  <c r="P11" i="8" l="1"/>
  <c r="P12" i="8" s="1"/>
  <c r="P13" i="8" s="1"/>
  <c r="P14" i="8" s="1"/>
  <c r="P15" i="8" s="1"/>
  <c r="P16" i="8" s="1"/>
  <c r="P17" i="8" s="1"/>
  <c r="P18" i="8" s="1"/>
  <c r="P19" i="8" s="1"/>
  <c r="P20" i="8" s="1"/>
  <c r="P21" i="8" s="1"/>
  <c r="A11" i="8"/>
  <c r="D7" i="9"/>
  <c r="D8" i="9" s="1"/>
  <c r="G4" i="9"/>
  <c r="G3" i="9"/>
  <c r="G2" i="9"/>
  <c r="G5" i="9" l="1"/>
  <c r="G2" i="7" l="1"/>
  <c r="N7" i="9" l="1"/>
  <c r="G2" i="8"/>
  <c r="R26" i="9" l="1"/>
  <c r="B11" i="9"/>
  <c r="B11" i="8" l="1"/>
  <c r="D7" i="8"/>
  <c r="D8" i="8" s="1"/>
  <c r="R25" i="8" l="1"/>
  <c r="B26" i="9"/>
  <c r="R27" i="9"/>
  <c r="P25" i="8"/>
  <c r="B26" i="8"/>
  <c r="A26" i="8"/>
  <c r="A27" i="8" s="1"/>
  <c r="A28" i="8" s="1"/>
  <c r="A29" i="8" s="1"/>
  <c r="A30" i="8" s="1"/>
  <c r="A31" i="8" s="1"/>
  <c r="A32" i="8" s="1"/>
  <c r="A33" i="8" s="1"/>
  <c r="A34" i="8" s="1"/>
  <c r="A35" i="8" s="1"/>
  <c r="A36" i="8" s="1"/>
  <c r="G5" i="8"/>
  <c r="D7" i="7"/>
  <c r="D8" i="7" s="1"/>
  <c r="P26" i="7"/>
  <c r="A11" i="7"/>
  <c r="G4" i="8" l="1"/>
  <c r="R28" i="9"/>
  <c r="B27" i="9"/>
  <c r="R26" i="8"/>
  <c r="P26" i="8" s="1"/>
  <c r="B27" i="8"/>
  <c r="C26" i="8"/>
  <c r="G3" i="7"/>
  <c r="R29" i="9" l="1"/>
  <c r="B28" i="9"/>
  <c r="R11" i="9"/>
  <c r="B12" i="9"/>
  <c r="G3" i="8"/>
  <c r="R11" i="8"/>
  <c r="B12" i="8"/>
  <c r="B28" i="8"/>
  <c r="C27" i="8"/>
  <c r="R27" i="8"/>
  <c r="B29" i="9" l="1"/>
  <c r="R12" i="9"/>
  <c r="R30" i="9"/>
  <c r="B13" i="9"/>
  <c r="A12" i="8"/>
  <c r="B13" i="8"/>
  <c r="R12" i="8"/>
  <c r="T11" i="8"/>
  <c r="B29" i="8"/>
  <c r="C28" i="8"/>
  <c r="R28" i="8"/>
  <c r="P27" i="8"/>
  <c r="A13" i="8" l="1"/>
  <c r="R31" i="9"/>
  <c r="B30" i="9"/>
  <c r="R13" i="9"/>
  <c r="B14" i="9"/>
  <c r="B14" i="8"/>
  <c r="R13" i="8"/>
  <c r="T12" i="8"/>
  <c r="P28" i="8"/>
  <c r="R29" i="8"/>
  <c r="B30" i="8"/>
  <c r="C29" i="8"/>
  <c r="A14" i="8" l="1"/>
  <c r="R32" i="9"/>
  <c r="B31" i="9"/>
  <c r="R14" i="9"/>
  <c r="B15" i="9"/>
  <c r="R14" i="8"/>
  <c r="T13" i="8"/>
  <c r="B15" i="8"/>
  <c r="B16" i="8" s="1"/>
  <c r="B17" i="8" s="1"/>
  <c r="B18" i="8" s="1"/>
  <c r="B31" i="8"/>
  <c r="C30" i="8"/>
  <c r="R30" i="8"/>
  <c r="P29" i="8"/>
  <c r="A15" i="8" l="1"/>
  <c r="A16" i="8" s="1"/>
  <c r="A17" i="8" s="1"/>
  <c r="A18" i="8" s="1"/>
  <c r="B32" i="9"/>
  <c r="R33" i="9"/>
  <c r="R15" i="9"/>
  <c r="B16" i="9"/>
  <c r="R15" i="8"/>
  <c r="T14" i="8"/>
  <c r="P30" i="8"/>
  <c r="B32" i="8"/>
  <c r="C31" i="8"/>
  <c r="B19" i="8"/>
  <c r="R31" i="8"/>
  <c r="P31" i="8" l="1"/>
  <c r="R34" i="9"/>
  <c r="B33" i="9"/>
  <c r="R16" i="9"/>
  <c r="B17" i="9"/>
  <c r="R16" i="8"/>
  <c r="T15" i="8"/>
  <c r="B20" i="8"/>
  <c r="R32" i="8"/>
  <c r="A19" i="8"/>
  <c r="B33" i="8"/>
  <c r="C32" i="8"/>
  <c r="P32" i="8" l="1"/>
  <c r="B34" i="9"/>
  <c r="R35" i="9"/>
  <c r="R17" i="9"/>
  <c r="B18" i="9"/>
  <c r="R17" i="8"/>
  <c r="T16" i="8"/>
  <c r="B21" i="8"/>
  <c r="R33" i="8"/>
  <c r="B34" i="8"/>
  <c r="C33" i="8"/>
  <c r="A20" i="8"/>
  <c r="B35" i="9" l="1"/>
  <c r="R36" i="9"/>
  <c r="B19" i="9"/>
  <c r="R18" i="9"/>
  <c r="R18" i="8"/>
  <c r="T17" i="8"/>
  <c r="A21" i="8"/>
  <c r="R34" i="8"/>
  <c r="P33" i="8"/>
  <c r="B35" i="8"/>
  <c r="C34" i="8"/>
  <c r="B36" i="9" l="1"/>
  <c r="R19" i="9"/>
  <c r="B20" i="9"/>
  <c r="R19" i="8"/>
  <c r="T18" i="8"/>
  <c r="R35" i="8"/>
  <c r="B36" i="8"/>
  <c r="C36" i="8" s="1"/>
  <c r="C35" i="8"/>
  <c r="P34" i="8"/>
  <c r="G4" i="7"/>
  <c r="T26" i="7"/>
  <c r="T30" i="7" s="1"/>
  <c r="R11" i="7"/>
  <c r="P11" i="7"/>
  <c r="P12" i="7" s="1"/>
  <c r="P13" i="7" s="1"/>
  <c r="P14" i="7" s="1"/>
  <c r="P15" i="7" s="1"/>
  <c r="P16" i="7" s="1"/>
  <c r="P17" i="7" s="1"/>
  <c r="P18" i="7" s="1"/>
  <c r="P19" i="7" s="1"/>
  <c r="P20" i="7" s="1"/>
  <c r="P21" i="7" s="1"/>
  <c r="C11" i="7"/>
  <c r="C15" i="7" s="1"/>
  <c r="B11" i="7"/>
  <c r="B21" i="9" l="1"/>
  <c r="R20" i="9"/>
  <c r="C14" i="7"/>
  <c r="R20" i="8"/>
  <c r="T19" i="8"/>
  <c r="P35" i="8"/>
  <c r="R13" i="7"/>
  <c r="R17" i="7"/>
  <c r="R21" i="7"/>
  <c r="R14" i="7"/>
  <c r="R18" i="7"/>
  <c r="R12" i="7"/>
  <c r="R19" i="7"/>
  <c r="R16" i="7"/>
  <c r="R15" i="7"/>
  <c r="R20" i="7"/>
  <c r="B12" i="7"/>
  <c r="A12" i="7" s="1"/>
  <c r="T31" i="7"/>
  <c r="T27" i="7"/>
  <c r="G5" i="7"/>
  <c r="T35" i="7"/>
  <c r="N6" i="7"/>
  <c r="T33" i="7"/>
  <c r="T29" i="7"/>
  <c r="T36" i="7"/>
  <c r="T32" i="7"/>
  <c r="T28" i="7"/>
  <c r="T34" i="7"/>
  <c r="R26" i="7"/>
  <c r="C16" i="7"/>
  <c r="C20" i="7"/>
  <c r="C13" i="7"/>
  <c r="C17" i="7"/>
  <c r="C21" i="7"/>
  <c r="C18" i="7"/>
  <c r="C19" i="7"/>
  <c r="C12" i="7"/>
  <c r="T11" i="7"/>
  <c r="R21" i="9" l="1"/>
  <c r="R21" i="8"/>
  <c r="T21" i="8" s="1"/>
  <c r="T20" i="8"/>
  <c r="B13" i="7"/>
  <c r="B14" i="7" s="1"/>
  <c r="B15" i="7" s="1"/>
  <c r="B16" i="7" s="1"/>
  <c r="B17" i="7" s="1"/>
  <c r="B18" i="7" s="1"/>
  <c r="B19" i="7" s="1"/>
  <c r="B20" i="7" s="1"/>
  <c r="B21" i="7" s="1"/>
  <c r="B26" i="7"/>
  <c r="B27" i="7" s="1"/>
  <c r="R27" i="7"/>
  <c r="P27" i="7" s="1"/>
  <c r="A26" i="7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T12" i="7"/>
  <c r="A13" i="7" l="1"/>
  <c r="A14" i="7" s="1"/>
  <c r="A15" i="7" s="1"/>
  <c r="A16" i="7" s="1"/>
  <c r="A17" i="7" s="1"/>
  <c r="A18" i="7" s="1"/>
  <c r="A19" i="7" s="1"/>
  <c r="A20" i="7" s="1"/>
  <c r="A21" i="7" s="1"/>
  <c r="R28" i="7"/>
  <c r="P28" i="7" s="1"/>
  <c r="C26" i="7"/>
  <c r="N7" i="7"/>
  <c r="N8" i="7" s="1"/>
  <c r="T13" i="7"/>
  <c r="B28" i="7"/>
  <c r="C27" i="7"/>
  <c r="R29" i="7" l="1"/>
  <c r="P29" i="7" s="1"/>
  <c r="C28" i="7"/>
  <c r="B29" i="7"/>
  <c r="T14" i="7"/>
  <c r="R30" i="7" l="1"/>
  <c r="P30" i="7" s="1"/>
  <c r="B30" i="7"/>
  <c r="T15" i="7"/>
  <c r="R31" i="7" l="1"/>
  <c r="P31" i="7" s="1"/>
  <c r="C29" i="7"/>
  <c r="T16" i="7"/>
  <c r="B31" i="7"/>
  <c r="C30" i="7"/>
  <c r="R32" i="7" l="1"/>
  <c r="P32" i="7" s="1"/>
  <c r="T17" i="7"/>
  <c r="B32" i="7"/>
  <c r="C31" i="7"/>
  <c r="R33" i="7" l="1"/>
  <c r="P33" i="7" s="1"/>
  <c r="T18" i="7"/>
  <c r="C32" i="7"/>
  <c r="B33" i="7"/>
  <c r="R34" i="7" l="1"/>
  <c r="P34" i="7" s="1"/>
  <c r="B34" i="7"/>
  <c r="T19" i="7"/>
  <c r="C33" i="7"/>
  <c r="R35" i="7" l="1"/>
  <c r="P35" i="7" s="1"/>
  <c r="T20" i="7"/>
  <c r="B35" i="7"/>
  <c r="C34" i="7"/>
  <c r="R36" i="7" l="1"/>
  <c r="P36" i="7" s="1"/>
  <c r="C35" i="7"/>
  <c r="B36" i="7"/>
  <c r="T21" i="7"/>
  <c r="C36" i="7" l="1"/>
  <c r="C11" i="8"/>
  <c r="C17" i="8" s="1"/>
  <c r="C18" i="8" l="1"/>
  <c r="N6" i="8"/>
  <c r="C21" i="8"/>
  <c r="C13" i="8"/>
  <c r="C14" i="8"/>
  <c r="C19" i="8"/>
  <c r="C15" i="8"/>
  <c r="C20" i="8"/>
  <c r="C16" i="8"/>
  <c r="C12" i="8"/>
  <c r="T25" i="8" l="1"/>
  <c r="N7" i="8"/>
  <c r="N8" i="8" s="1"/>
  <c r="T31" i="8" l="1"/>
  <c r="T34" i="8"/>
  <c r="T29" i="8"/>
  <c r="T30" i="8"/>
  <c r="T28" i="8"/>
  <c r="T26" i="8"/>
  <c r="T32" i="8"/>
  <c r="T35" i="8"/>
  <c r="T33" i="8"/>
  <c r="T27" i="8"/>
  <c r="P26" i="9"/>
  <c r="P27" i="9" l="1"/>
  <c r="P28" i="9" l="1"/>
  <c r="A26" i="9"/>
  <c r="A11" i="9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P11" i="9"/>
  <c r="P29" i="9" l="1"/>
  <c r="P12" i="9"/>
  <c r="A27" i="9"/>
  <c r="A28" i="9" l="1"/>
  <c r="P30" i="9"/>
  <c r="P13" i="9"/>
  <c r="P14" i="9" l="1"/>
  <c r="A29" i="9"/>
  <c r="P31" i="9"/>
  <c r="P32" i="9" l="1"/>
  <c r="A30" i="9"/>
  <c r="P15" i="9"/>
  <c r="P16" i="9" l="1"/>
  <c r="P33" i="9"/>
  <c r="A31" i="9"/>
  <c r="P34" i="9" l="1"/>
  <c r="A32" i="9"/>
  <c r="P17" i="9"/>
  <c r="A33" i="9" l="1"/>
  <c r="P35" i="9"/>
  <c r="P18" i="9"/>
  <c r="P36" i="9" l="1"/>
  <c r="A34" i="9"/>
  <c r="P19" i="9"/>
  <c r="A35" i="9" l="1"/>
  <c r="P20" i="9"/>
  <c r="P21" i="9" l="1"/>
  <c r="T21" i="9" s="1"/>
  <c r="A36" i="9"/>
  <c r="T20" i="9"/>
  <c r="C33" i="9"/>
  <c r="T18" i="9"/>
  <c r="T17" i="9"/>
  <c r="C32" i="9"/>
  <c r="T33" i="9"/>
  <c r="T32" i="9"/>
  <c r="C29" i="9"/>
  <c r="T14" i="9"/>
  <c r="T30" i="9"/>
  <c r="T13" i="9"/>
  <c r="C27" i="9"/>
  <c r="T11" i="9"/>
  <c r="T27" i="9"/>
  <c r="T26" i="9"/>
  <c r="C11" i="9"/>
  <c r="C16" i="9" l="1"/>
  <c r="C20" i="9"/>
  <c r="C15" i="9"/>
  <c r="C19" i="9"/>
  <c r="C21" i="9"/>
  <c r="C14" i="9"/>
  <c r="C18" i="9"/>
  <c r="C17" i="9"/>
  <c r="C13" i="9"/>
  <c r="C12" i="9"/>
  <c r="C26" i="9"/>
  <c r="T29" i="9"/>
  <c r="C28" i="9"/>
  <c r="C30" i="9"/>
  <c r="C31" i="9"/>
  <c r="T34" i="9"/>
  <c r="T36" i="9"/>
  <c r="C35" i="9"/>
  <c r="T28" i="9"/>
  <c r="T12" i="9"/>
  <c r="T31" i="9"/>
  <c r="T15" i="9"/>
  <c r="T16" i="9"/>
  <c r="T35" i="9"/>
  <c r="T19" i="9"/>
  <c r="C36" i="9"/>
  <c r="N6" i="9"/>
  <c r="N8" i="9" s="1"/>
  <c r="C34" i="9"/>
</calcChain>
</file>

<file path=xl/sharedStrings.xml><?xml version="1.0" encoding="utf-8"?>
<sst xmlns="http://schemas.openxmlformats.org/spreadsheetml/2006/main" count="315" uniqueCount="62">
  <si>
    <t>V</t>
  </si>
  <si>
    <t>P</t>
  </si>
  <si>
    <t>T</t>
  </si>
  <si>
    <t>Q</t>
  </si>
  <si>
    <t>W</t>
  </si>
  <si>
    <r>
      <t>D</t>
    </r>
    <r>
      <rPr>
        <b/>
        <sz val="10"/>
        <rFont val="Arial"/>
        <charset val="1"/>
      </rPr>
      <t>U</t>
    </r>
  </si>
  <si>
    <t>1 - 2</t>
  </si>
  <si>
    <t>2 - 3</t>
  </si>
  <si>
    <t>3 - 4</t>
  </si>
  <si>
    <t>4 - 1</t>
  </si>
  <si>
    <t>Qin</t>
  </si>
  <si>
    <t>h</t>
  </si>
  <si>
    <r>
      <t>T</t>
    </r>
    <r>
      <rPr>
        <b/>
        <vertAlign val="subscript"/>
        <sz val="10"/>
        <rFont val="Arial"/>
        <family val="2"/>
      </rPr>
      <t>1</t>
    </r>
    <r>
      <rPr>
        <b/>
        <sz val="10"/>
        <rFont val="Arial"/>
        <family val="2"/>
      </rPr>
      <t>=</t>
    </r>
  </si>
  <si>
    <r>
      <t>P</t>
    </r>
    <r>
      <rPr>
        <b/>
        <vertAlign val="subscript"/>
        <sz val="10"/>
        <rFont val="Arial"/>
        <family val="2"/>
      </rPr>
      <t>3</t>
    </r>
    <r>
      <rPr>
        <b/>
        <sz val="10"/>
        <rFont val="Arial"/>
        <family val="2"/>
      </rPr>
      <t>=</t>
    </r>
  </si>
  <si>
    <t>J</t>
  </si>
  <si>
    <t>Pa</t>
  </si>
  <si>
    <r>
      <t>m</t>
    </r>
    <r>
      <rPr>
        <b/>
        <vertAlign val="superscript"/>
        <sz val="10"/>
        <rFont val="Arial"/>
        <family val="2"/>
      </rPr>
      <t xml:space="preserve">3 </t>
    </r>
    <r>
      <rPr>
        <b/>
        <sz val="10"/>
        <rFont val="Arial"/>
        <family val="2"/>
      </rPr>
      <t>=</t>
    </r>
  </si>
  <si>
    <t>cc</t>
  </si>
  <si>
    <t>K</t>
  </si>
  <si>
    <r>
      <t xml:space="preserve">1 </t>
    </r>
    <r>
      <rPr>
        <b/>
        <sz val="10"/>
        <rFont val="Symbol"/>
        <family val="1"/>
        <charset val="2"/>
      </rPr>
      <t>®</t>
    </r>
    <r>
      <rPr>
        <b/>
        <sz val="10"/>
        <rFont val="Arial"/>
        <family val="2"/>
      </rPr>
      <t xml:space="preserve"> 2</t>
    </r>
  </si>
  <si>
    <r>
      <t xml:space="preserve">3 </t>
    </r>
    <r>
      <rPr>
        <b/>
        <sz val="10"/>
        <rFont val="Symbol"/>
        <family val="1"/>
        <charset val="2"/>
      </rPr>
      <t>®</t>
    </r>
    <r>
      <rPr>
        <b/>
        <sz val="10"/>
        <rFont val="Arial"/>
        <family val="2"/>
      </rPr>
      <t xml:space="preserve"> 4</t>
    </r>
  </si>
  <si>
    <r>
      <t xml:space="preserve">2 </t>
    </r>
    <r>
      <rPr>
        <b/>
        <sz val="10"/>
        <rFont val="Symbol"/>
        <family val="1"/>
        <charset val="2"/>
      </rPr>
      <t>®</t>
    </r>
    <r>
      <rPr>
        <b/>
        <sz val="10"/>
        <rFont val="Arial"/>
        <family val="2"/>
      </rPr>
      <t xml:space="preserve"> 3</t>
    </r>
  </si>
  <si>
    <r>
      <t xml:space="preserve">4 </t>
    </r>
    <r>
      <rPr>
        <b/>
        <sz val="10"/>
        <rFont val="Symbol"/>
        <family val="1"/>
        <charset val="2"/>
      </rPr>
      <t>®</t>
    </r>
    <r>
      <rPr>
        <b/>
        <sz val="10"/>
        <rFont val="Arial"/>
        <family val="2"/>
      </rPr>
      <t xml:space="preserve"> 1</t>
    </r>
  </si>
  <si>
    <r>
      <t>P</t>
    </r>
    <r>
      <rPr>
        <b/>
        <vertAlign val="subscript"/>
        <sz val="10"/>
        <rFont val="Arial"/>
        <family val="2"/>
      </rPr>
      <t>1</t>
    </r>
    <r>
      <rPr>
        <b/>
        <sz val="10"/>
        <rFont val="Arial"/>
        <family val="2"/>
      </rPr>
      <t>=</t>
    </r>
  </si>
  <si>
    <t>Cv=</t>
  </si>
  <si>
    <t>R</t>
  </si>
  <si>
    <t>Cp=</t>
  </si>
  <si>
    <r>
      <rPr>
        <b/>
        <sz val="12"/>
        <rFont val="Symbol"/>
        <family val="1"/>
        <charset val="2"/>
      </rPr>
      <t>g</t>
    </r>
    <r>
      <rPr>
        <b/>
        <sz val="12"/>
        <rFont val="Arial"/>
        <family val="2"/>
      </rPr>
      <t>=</t>
    </r>
  </si>
  <si>
    <t>n=</t>
  </si>
  <si>
    <t>R=</t>
  </si>
  <si>
    <t>J/mol K</t>
  </si>
  <si>
    <t>mol</t>
  </si>
  <si>
    <r>
      <t>m</t>
    </r>
    <r>
      <rPr>
        <vertAlign val="superscript"/>
        <sz val="10"/>
        <rFont val="Arial"/>
        <family val="2"/>
      </rPr>
      <t xml:space="preserve">3 </t>
    </r>
    <r>
      <rPr>
        <sz val="10"/>
        <rFont val="Arial"/>
        <family val="2"/>
      </rPr>
      <t>=</t>
    </r>
  </si>
  <si>
    <r>
      <t xml:space="preserve">a </t>
    </r>
    <r>
      <rPr>
        <b/>
        <sz val="10"/>
        <rFont val="Symbol"/>
        <family val="1"/>
        <charset val="2"/>
      </rPr>
      <t>®</t>
    </r>
    <r>
      <rPr>
        <b/>
        <sz val="10"/>
        <rFont val="Arial"/>
        <family val="2"/>
      </rPr>
      <t xml:space="preserve"> b</t>
    </r>
  </si>
  <si>
    <r>
      <t xml:space="preserve">d </t>
    </r>
    <r>
      <rPr>
        <b/>
        <sz val="10"/>
        <rFont val="Symbol"/>
        <family val="1"/>
        <charset val="2"/>
      </rPr>
      <t>®</t>
    </r>
    <r>
      <rPr>
        <b/>
        <sz val="10"/>
        <rFont val="Arial"/>
        <family val="2"/>
      </rPr>
      <t xml:space="preserve"> a</t>
    </r>
  </si>
  <si>
    <r>
      <t xml:space="preserve">b </t>
    </r>
    <r>
      <rPr>
        <b/>
        <sz val="10"/>
        <rFont val="Symbol"/>
        <family val="1"/>
        <charset val="2"/>
      </rPr>
      <t>®</t>
    </r>
    <r>
      <rPr>
        <b/>
        <sz val="10"/>
        <rFont val="Arial"/>
        <family val="2"/>
      </rPr>
      <t xml:space="preserve"> c</t>
    </r>
  </si>
  <si>
    <r>
      <t xml:space="preserve">c </t>
    </r>
    <r>
      <rPr>
        <b/>
        <sz val="10"/>
        <rFont val="Symbol"/>
        <family val="1"/>
        <charset val="2"/>
      </rPr>
      <t>®</t>
    </r>
    <r>
      <rPr>
        <b/>
        <sz val="10"/>
        <rFont val="Arial"/>
        <family val="2"/>
      </rPr>
      <t xml:space="preserve"> d</t>
    </r>
  </si>
  <si>
    <r>
      <t>P</t>
    </r>
    <r>
      <rPr>
        <b/>
        <vertAlign val="subscript"/>
        <sz val="10"/>
        <rFont val="Arial"/>
        <family val="2"/>
      </rPr>
      <t>d</t>
    </r>
    <r>
      <rPr>
        <b/>
        <sz val="10"/>
        <rFont val="Arial"/>
        <family val="2"/>
      </rPr>
      <t>=</t>
    </r>
  </si>
  <si>
    <r>
      <t>T</t>
    </r>
    <r>
      <rPr>
        <b/>
        <vertAlign val="subscript"/>
        <sz val="10"/>
        <rFont val="Arial"/>
        <family val="2"/>
      </rPr>
      <t>3</t>
    </r>
    <r>
      <rPr>
        <b/>
        <sz val="10"/>
        <rFont val="Arial"/>
        <family val="2"/>
      </rPr>
      <t>=</t>
    </r>
  </si>
  <si>
    <r>
      <t>T</t>
    </r>
    <r>
      <rPr>
        <b/>
        <vertAlign val="subscript"/>
        <sz val="10"/>
        <rFont val="Arial"/>
        <family val="2"/>
      </rPr>
      <t>b</t>
    </r>
    <r>
      <rPr>
        <b/>
        <sz val="10"/>
        <rFont val="Arial"/>
        <family val="2"/>
      </rPr>
      <t>=</t>
    </r>
  </si>
  <si>
    <r>
      <t>T</t>
    </r>
    <r>
      <rPr>
        <b/>
        <vertAlign val="subscript"/>
        <sz val="10"/>
        <rFont val="Arial"/>
        <family val="2"/>
      </rPr>
      <t>d</t>
    </r>
    <r>
      <rPr>
        <b/>
        <sz val="10"/>
        <rFont val="Arial"/>
        <family val="2"/>
      </rPr>
      <t>=</t>
    </r>
  </si>
  <si>
    <r>
      <t>P</t>
    </r>
    <r>
      <rPr>
        <b/>
        <vertAlign val="subscript"/>
        <sz val="10"/>
        <rFont val="Arial"/>
        <family val="2"/>
      </rPr>
      <t>b</t>
    </r>
    <r>
      <rPr>
        <b/>
        <sz val="10"/>
        <rFont val="Arial"/>
        <family val="2"/>
      </rPr>
      <t>=</t>
    </r>
  </si>
  <si>
    <r>
      <t>V</t>
    </r>
    <r>
      <rPr>
        <b/>
        <vertAlign val="subscript"/>
        <sz val="10"/>
        <rFont val="Arial"/>
        <family val="2"/>
      </rPr>
      <t>3</t>
    </r>
    <r>
      <rPr>
        <b/>
        <sz val="10"/>
        <rFont val="Arial"/>
        <family val="2"/>
      </rPr>
      <t>=</t>
    </r>
  </si>
  <si>
    <r>
      <t>V</t>
    </r>
    <r>
      <rPr>
        <b/>
        <vertAlign val="subscript"/>
        <sz val="10"/>
        <rFont val="Arial"/>
        <family val="2"/>
      </rPr>
      <t>1</t>
    </r>
    <r>
      <rPr>
        <b/>
        <sz val="10"/>
        <rFont val="Arial"/>
        <family val="2"/>
      </rPr>
      <t>=</t>
    </r>
  </si>
  <si>
    <r>
      <t>V</t>
    </r>
    <r>
      <rPr>
        <b/>
        <vertAlign val="subscript"/>
        <sz val="10"/>
        <rFont val="Arial"/>
        <family val="2"/>
      </rPr>
      <t>2</t>
    </r>
    <r>
      <rPr>
        <b/>
        <sz val="10"/>
        <rFont val="Arial"/>
        <family val="2"/>
      </rPr>
      <t>=</t>
    </r>
  </si>
  <si>
    <r>
      <t>P</t>
    </r>
    <r>
      <rPr>
        <b/>
        <vertAlign val="subscript"/>
        <sz val="10"/>
        <rFont val="Arial"/>
        <family val="2"/>
      </rPr>
      <t>2</t>
    </r>
    <r>
      <rPr>
        <b/>
        <sz val="10"/>
        <rFont val="Arial"/>
        <family val="2"/>
      </rPr>
      <t>=</t>
    </r>
  </si>
  <si>
    <r>
      <t>T</t>
    </r>
    <r>
      <rPr>
        <b/>
        <vertAlign val="subscript"/>
        <sz val="10"/>
        <rFont val="Arial"/>
        <family val="2"/>
      </rPr>
      <t>2</t>
    </r>
    <r>
      <rPr>
        <b/>
        <sz val="10"/>
        <rFont val="Arial"/>
        <family val="2"/>
      </rPr>
      <t>=</t>
    </r>
  </si>
  <si>
    <r>
      <t>V</t>
    </r>
    <r>
      <rPr>
        <b/>
        <vertAlign val="subscript"/>
        <sz val="10"/>
        <rFont val="Arial"/>
        <family val="2"/>
      </rPr>
      <t>a</t>
    </r>
    <r>
      <rPr>
        <b/>
        <sz val="10"/>
        <rFont val="Arial"/>
        <family val="2"/>
      </rPr>
      <t>=</t>
    </r>
  </si>
  <si>
    <r>
      <t>V</t>
    </r>
    <r>
      <rPr>
        <b/>
        <vertAlign val="subscript"/>
        <sz val="10"/>
        <rFont val="Arial"/>
        <family val="2"/>
      </rPr>
      <t>b</t>
    </r>
    <r>
      <rPr>
        <b/>
        <sz val="10"/>
        <rFont val="Arial"/>
        <family val="2"/>
      </rPr>
      <t>=</t>
    </r>
  </si>
  <si>
    <r>
      <t>V</t>
    </r>
    <r>
      <rPr>
        <b/>
        <vertAlign val="subscript"/>
        <sz val="10"/>
        <rFont val="Arial"/>
        <family val="2"/>
      </rPr>
      <t>c</t>
    </r>
    <r>
      <rPr>
        <b/>
        <sz val="10"/>
        <rFont val="Arial"/>
        <family val="2"/>
      </rPr>
      <t>=</t>
    </r>
  </si>
  <si>
    <r>
      <t>P</t>
    </r>
    <r>
      <rPr>
        <b/>
        <vertAlign val="subscript"/>
        <sz val="10"/>
        <rFont val="Arial"/>
        <family val="2"/>
      </rPr>
      <t>a</t>
    </r>
    <r>
      <rPr>
        <b/>
        <sz val="10"/>
        <rFont val="Arial"/>
        <family val="2"/>
      </rPr>
      <t>=</t>
    </r>
  </si>
  <si>
    <r>
      <t>T</t>
    </r>
    <r>
      <rPr>
        <b/>
        <vertAlign val="subscript"/>
        <sz val="10"/>
        <rFont val="Arial"/>
        <family val="2"/>
      </rPr>
      <t>a</t>
    </r>
    <r>
      <rPr>
        <b/>
        <sz val="10"/>
        <rFont val="Arial"/>
        <family val="2"/>
      </rPr>
      <t>=</t>
    </r>
  </si>
  <si>
    <r>
      <t>T</t>
    </r>
    <r>
      <rPr>
        <b/>
        <vertAlign val="subscript"/>
        <sz val="10"/>
        <rFont val="Arial"/>
        <family val="2"/>
      </rPr>
      <t>4</t>
    </r>
    <r>
      <rPr>
        <b/>
        <sz val="10"/>
        <rFont val="Arial"/>
        <family val="2"/>
      </rPr>
      <t>=</t>
    </r>
  </si>
  <si>
    <r>
      <t>P</t>
    </r>
    <r>
      <rPr>
        <b/>
        <vertAlign val="subscript"/>
        <sz val="10"/>
        <rFont val="Arial"/>
        <family val="2"/>
      </rPr>
      <t>4</t>
    </r>
    <r>
      <rPr>
        <b/>
        <sz val="10"/>
        <rFont val="Arial"/>
        <family val="2"/>
      </rPr>
      <t>=</t>
    </r>
  </si>
  <si>
    <r>
      <t>V</t>
    </r>
    <r>
      <rPr>
        <b/>
        <vertAlign val="subscript"/>
        <sz val="10"/>
        <rFont val="Arial"/>
        <family val="2"/>
      </rPr>
      <t>4</t>
    </r>
    <r>
      <rPr>
        <b/>
        <sz val="10"/>
        <rFont val="Arial"/>
        <family val="2"/>
      </rPr>
      <t>=</t>
    </r>
  </si>
  <si>
    <r>
      <t>P</t>
    </r>
    <r>
      <rPr>
        <b/>
        <vertAlign val="subscript"/>
        <sz val="10"/>
        <rFont val="Arial"/>
        <family val="2"/>
      </rPr>
      <t>c</t>
    </r>
    <r>
      <rPr>
        <b/>
        <sz val="10"/>
        <rFont val="Arial"/>
        <family val="2"/>
      </rPr>
      <t>=</t>
    </r>
  </si>
  <si>
    <r>
      <t>V</t>
    </r>
    <r>
      <rPr>
        <b/>
        <vertAlign val="subscript"/>
        <sz val="10"/>
        <rFont val="Arial"/>
        <family val="2"/>
      </rPr>
      <t>d</t>
    </r>
    <r>
      <rPr>
        <b/>
        <sz val="10"/>
        <rFont val="Arial"/>
        <family val="2"/>
      </rPr>
      <t>=</t>
    </r>
  </si>
  <si>
    <r>
      <t>T</t>
    </r>
    <r>
      <rPr>
        <b/>
        <vertAlign val="subscript"/>
        <sz val="10"/>
        <rFont val="Arial"/>
        <family val="2"/>
      </rPr>
      <t>c</t>
    </r>
    <r>
      <rPr>
        <b/>
        <sz val="10"/>
        <rFont val="Arial"/>
        <family val="2"/>
      </rPr>
      <t>=</t>
    </r>
  </si>
  <si>
    <t>xxx</t>
  </si>
  <si>
    <t>SIKLUS OTTO</t>
  </si>
  <si>
    <t>SIKLUS DIESEL</t>
  </si>
  <si>
    <t>SIKLUS CARNOT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</si>
</sst>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0000"/>
    <numFmt numFmtId="165" formatCode="0.000000"/>
    <numFmt numFmtId="166" formatCode="0.000"/>
    <numFmt numFmtId="167" formatCode="0.0000000"/>
    <numFmt numFmtId="168" formatCode="0.0000"/>
  </numFmts>
  <fonts count="15">
    <font>
      <sz val="10"/>
      <name val="Arial"/>
      <charset val="1"/>
    </font>
    <font>
      <sz val="10"/>
      <name val="Arial"/>
      <charset val="1"/>
    </font>
    <font>
      <sz val="8"/>
      <name val="Arial"/>
      <charset val="1"/>
    </font>
    <font>
      <b/>
      <sz val="10"/>
      <name val="Arial"/>
      <family val="2"/>
    </font>
    <font>
      <b/>
      <vertAlign val="subscript"/>
      <sz val="10"/>
      <name val="Arial"/>
      <family val="2"/>
    </font>
    <font>
      <b/>
      <sz val="10"/>
      <name val="Arial"/>
      <charset val="1"/>
    </font>
    <font>
      <b/>
      <sz val="10"/>
      <name val="Symbol"/>
      <family val="1"/>
      <charset val="2"/>
    </font>
    <font>
      <sz val="10"/>
      <name val="Arial"/>
      <family val="2"/>
    </font>
    <font>
      <b/>
      <vertAlign val="superscript"/>
      <sz val="10"/>
      <name val="Arial"/>
      <family val="2"/>
    </font>
    <font>
      <b/>
      <sz val="12"/>
      <name val="Arial"/>
      <family val="2"/>
    </font>
    <font>
      <b/>
      <sz val="12"/>
      <name val="Symbol"/>
      <family val="1"/>
      <charset val="2"/>
    </font>
    <font>
      <b/>
      <sz val="12"/>
      <name val="Arial"/>
      <family val="1"/>
      <charset val="2"/>
    </font>
    <font>
      <vertAlign val="superscript"/>
      <sz val="10"/>
      <name val="Arial"/>
      <family val="2"/>
    </font>
    <font>
      <sz val="10"/>
      <color rgb="FF0070C0"/>
      <name val="Arial"/>
      <family val="2"/>
    </font>
    <font>
      <b/>
      <sz val="10"/>
      <color rgb="FF0070C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2">
    <xf numFmtId="0" fontId="0" fillId="0" borderId="0" xfId="0"/>
    <xf numFmtId="2" fontId="0" fillId="0" borderId="0" xfId="0" applyNumberFormat="1"/>
    <xf numFmtId="0" fontId="3" fillId="0" borderId="0" xfId="0" applyFont="1"/>
    <xf numFmtId="1" fontId="0" fillId="0" borderId="0" xfId="0" applyNumberFormat="1"/>
    <xf numFmtId="0" fontId="3" fillId="0" borderId="0" xfId="0" applyFont="1" applyAlignment="1">
      <alignment horizontal="center"/>
    </xf>
    <xf numFmtId="164" fontId="0" fillId="0" borderId="0" xfId="0" applyNumberForma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16" fontId="3" fillId="0" borderId="0" xfId="0" quotePrefix="1" applyNumberFormat="1" applyFont="1" applyAlignment="1">
      <alignment horizontal="center"/>
    </xf>
    <xf numFmtId="0" fontId="3" fillId="0" borderId="0" xfId="0" quotePrefix="1" applyFont="1" applyAlignment="1">
      <alignment horizontal="center"/>
    </xf>
    <xf numFmtId="2" fontId="3" fillId="0" borderId="0" xfId="0" applyNumberFormat="1" applyFont="1" applyAlignment="1">
      <alignment horizontal="center"/>
    </xf>
    <xf numFmtId="2" fontId="6" fillId="0" borderId="0" xfId="0" applyNumberFormat="1" applyFont="1" applyAlignment="1">
      <alignment horizontal="center"/>
    </xf>
    <xf numFmtId="0" fontId="5" fillId="0" borderId="1" xfId="0" applyFont="1" applyBorder="1" applyAlignment="1">
      <alignment horizontal="center"/>
    </xf>
    <xf numFmtId="10" fontId="1" fillId="0" borderId="0" xfId="1" applyNumberFormat="1"/>
    <xf numFmtId="2" fontId="3" fillId="0" borderId="0" xfId="0" applyNumberFormat="1" applyFont="1"/>
    <xf numFmtId="165" fontId="3" fillId="0" borderId="0" xfId="0" applyNumberFormat="1" applyFont="1"/>
    <xf numFmtId="2" fontId="7" fillId="0" borderId="0" xfId="0" applyNumberFormat="1" applyFont="1"/>
    <xf numFmtId="2" fontId="3" fillId="0" borderId="1" xfId="0" applyNumberFormat="1" applyFont="1" applyBorder="1"/>
    <xf numFmtId="0" fontId="3" fillId="0" borderId="0" xfId="0" applyFont="1" applyAlignment="1">
      <alignment horizontal="right"/>
    </xf>
    <xf numFmtId="10" fontId="3" fillId="0" borderId="0" xfId="1" applyNumberFormat="1" applyFont="1"/>
    <xf numFmtId="0" fontId="11" fillId="0" borderId="0" xfId="0" applyFont="1" applyAlignment="1">
      <alignment horizontal="right"/>
    </xf>
    <xf numFmtId="166" fontId="3" fillId="0" borderId="0" xfId="0" applyNumberFormat="1" applyFont="1"/>
    <xf numFmtId="167" fontId="0" fillId="0" borderId="0" xfId="0" applyNumberFormat="1"/>
    <xf numFmtId="0" fontId="3" fillId="0" borderId="0" xfId="0" quotePrefix="1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/>
    </xf>
    <xf numFmtId="2" fontId="13" fillId="0" borderId="0" xfId="0" applyNumberFormat="1" applyFont="1"/>
    <xf numFmtId="168" fontId="13" fillId="0" borderId="0" xfId="0" applyNumberFormat="1" applyFont="1"/>
    <xf numFmtId="166" fontId="14" fillId="0" borderId="0" xfId="0" applyNumberFormat="1" applyFont="1"/>
    <xf numFmtId="2" fontId="14" fillId="0" borderId="0" xfId="0" applyNumberFormat="1" applyFont="1"/>
    <xf numFmtId="0" fontId="13" fillId="0" borderId="0" xfId="0" applyFont="1"/>
    <xf numFmtId="168" fontId="13" fillId="0" borderId="0" xfId="0" applyNumberFormat="1" applyFont="1" applyAlignment="1">
      <alignment horizontal="right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ID"/>
              <a:t>Siklus Carnot</a:t>
            </a:r>
          </a:p>
        </c:rich>
      </c:tx>
      <c:layout>
        <c:manualLayout>
          <c:xMode val="edge"/>
          <c:yMode val="edge"/>
          <c:x val="0.41751527494908353"/>
          <c:y val="3.258153337820473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940936863543789"/>
          <c:y val="0.17543902588264088"/>
          <c:w val="0.73116089613034618"/>
          <c:h val="0.64661812396744789"/>
        </c:manualLayout>
      </c:layout>
      <c:scatterChart>
        <c:scatterStyle val="smoothMarker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dLbls>
            <c:dLbl>
              <c:idx val="9"/>
              <c:layout/>
              <c:tx>
                <c:rich>
                  <a:bodyPr/>
                  <a:lstStyle/>
                  <a:p>
                    <a:r>
                      <a:rPr lang="en-US" b="1"/>
                      <a:t>2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7E49-4EF8-BE4C-0E42605ED26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strRef>
              <c:f>Carnot!$B$11:$B$21</c:f>
              <c:strCache>
                <c:ptCount val="11"/>
                <c:pt idx="0">
                  <c:v>xxx</c:v>
                </c:pt>
                <c:pt idx="1">
                  <c:v>#VALUE!</c:v>
                </c:pt>
                <c:pt idx="2">
                  <c:v>#VALUE!</c:v>
                </c:pt>
                <c:pt idx="3">
                  <c:v>#VALUE!</c:v>
                </c:pt>
                <c:pt idx="4">
                  <c:v>#VALUE!</c:v>
                </c:pt>
                <c:pt idx="5">
                  <c:v>#VALUE!</c:v>
                </c:pt>
                <c:pt idx="6">
                  <c:v>#VALUE!</c:v>
                </c:pt>
                <c:pt idx="7">
                  <c:v>#VALUE!</c:v>
                </c:pt>
                <c:pt idx="8">
                  <c:v>#VALUE!</c:v>
                </c:pt>
                <c:pt idx="9">
                  <c:v>#VALUE!</c:v>
                </c:pt>
                <c:pt idx="10">
                  <c:v>#VALUE!</c:v>
                </c:pt>
              </c:strCache>
            </c:strRef>
          </c:xVal>
          <c:yVal>
            <c:numRef>
              <c:f>Carnot!$A$11:$A$21</c:f>
              <c:numCache>
                <c:formatCode>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5E4A-47AD-99A3-5B7CE981E4C9}"/>
            </c:ext>
          </c:extLst>
        </c:ser>
        <c:ser>
          <c:idx val="1"/>
          <c:order val="1"/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xVal>
            <c:strRef>
              <c:f>Carnot!$R$11:$R$21</c:f>
              <c:strCache>
                <c:ptCount val="11"/>
                <c:pt idx="0">
                  <c:v>xxx</c:v>
                </c:pt>
                <c:pt idx="1">
                  <c:v>#VALUE!</c:v>
                </c:pt>
                <c:pt idx="2">
                  <c:v>#VALUE!</c:v>
                </c:pt>
                <c:pt idx="3">
                  <c:v>#VALUE!</c:v>
                </c:pt>
                <c:pt idx="4">
                  <c:v>#VALUE!</c:v>
                </c:pt>
                <c:pt idx="5">
                  <c:v>#VALUE!</c:v>
                </c:pt>
                <c:pt idx="6">
                  <c:v>#VALUE!</c:v>
                </c:pt>
                <c:pt idx="7">
                  <c:v>#VALUE!</c:v>
                </c:pt>
                <c:pt idx="8">
                  <c:v>#VALUE!</c:v>
                </c:pt>
                <c:pt idx="9">
                  <c:v>#VALUE!</c:v>
                </c:pt>
                <c:pt idx="10">
                  <c:v>#VALUE!</c:v>
                </c:pt>
              </c:strCache>
            </c:strRef>
          </c:xVal>
          <c:yVal>
            <c:numRef>
              <c:f>Carnot!$P$11:$P$21</c:f>
              <c:numCache>
                <c:formatCode>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5E4A-47AD-99A3-5B7CE981E4C9}"/>
            </c:ext>
          </c:extLst>
        </c:ser>
        <c:ser>
          <c:idx val="2"/>
          <c:order val="2"/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en-US" b="1"/>
                      <a:t>3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7E49-4EF8-BE4C-0E42605ED26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strRef>
              <c:f>Carnot!$R$26:$R$36</c:f>
              <c:strCache>
                <c:ptCount val="11"/>
                <c:pt idx="0">
                  <c:v>xxx</c:v>
                </c:pt>
                <c:pt idx="1">
                  <c:v>#VALUE!</c:v>
                </c:pt>
                <c:pt idx="2">
                  <c:v>#VALUE!</c:v>
                </c:pt>
                <c:pt idx="3">
                  <c:v>#VALUE!</c:v>
                </c:pt>
                <c:pt idx="4">
                  <c:v>#VALUE!</c:v>
                </c:pt>
                <c:pt idx="5">
                  <c:v>#VALUE!</c:v>
                </c:pt>
                <c:pt idx="6">
                  <c:v>#VALUE!</c:v>
                </c:pt>
                <c:pt idx="7">
                  <c:v>#VALUE!</c:v>
                </c:pt>
                <c:pt idx="8">
                  <c:v>#VALUE!</c:v>
                </c:pt>
                <c:pt idx="9">
                  <c:v>#VALUE!</c:v>
                </c:pt>
                <c:pt idx="10">
                  <c:v>#VALUE!</c:v>
                </c:pt>
              </c:strCache>
            </c:strRef>
          </c:xVal>
          <c:yVal>
            <c:numRef>
              <c:f>Carnot!$P$26:$P$36</c:f>
              <c:numCache>
                <c:formatCode>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2-5E4A-47AD-99A3-5B7CE981E4C9}"/>
            </c:ext>
          </c:extLst>
        </c:ser>
        <c:ser>
          <c:idx val="3"/>
          <c:order val="3"/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en-US" b="1"/>
                      <a:t>4</a:t>
                    </a:r>
                  </a:p>
                </c:rich>
              </c:tx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7E49-4EF8-BE4C-0E42605ED26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3.9228395061728392E-2"/>
                  <c:y val="-3.0075056407422786E-2"/>
                </c:manualLayout>
              </c:layout>
              <c:tx>
                <c:rich>
                  <a:bodyPr wrap="square" lIns="38100" tIns="19050" rIns="38100" bIns="19050" anchor="ctr">
                    <a:noAutofit/>
                  </a:bodyPr>
                  <a:lstStyle/>
                  <a:p>
                    <a:pPr>
                      <a:defRPr/>
                    </a:pPr>
                    <a:r>
                      <a:rPr lang="en-US" b="1"/>
                      <a:t>1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7E49-4EF8-BE4C-0E42605ED26B}"/>
                </c:ext>
                <c:ext xmlns:c15="http://schemas.microsoft.com/office/drawing/2012/chart" uri="{CE6537A1-D6FC-4f65-9D91-7224C49458BB}">
                  <c15:layout>
                    <c:manualLayout>
                      <c:w val="5.1574074074074071E-2"/>
                      <c:h val="3.9849755622652423E-2"/>
                    </c:manualLayout>
                  </c15:layout>
                </c:ext>
              </c:extLst>
            </c:dLbl>
            <c:spPr>
              <a:noFill/>
              <a:ln>
                <a:noFill/>
              </a:ln>
              <a:effectLst/>
            </c:sp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strRef>
              <c:f>Carnot!$B$26:$B$36</c:f>
              <c:strCache>
                <c:ptCount val="11"/>
                <c:pt idx="0">
                  <c:v>xxx</c:v>
                </c:pt>
                <c:pt idx="1">
                  <c:v>#VALUE!</c:v>
                </c:pt>
                <c:pt idx="2">
                  <c:v>#VALUE!</c:v>
                </c:pt>
                <c:pt idx="3">
                  <c:v>#VALUE!</c:v>
                </c:pt>
                <c:pt idx="4">
                  <c:v>#VALUE!</c:v>
                </c:pt>
                <c:pt idx="5">
                  <c:v>#VALUE!</c:v>
                </c:pt>
                <c:pt idx="6">
                  <c:v>#VALUE!</c:v>
                </c:pt>
                <c:pt idx="7">
                  <c:v>#VALUE!</c:v>
                </c:pt>
                <c:pt idx="8">
                  <c:v>#VALUE!</c:v>
                </c:pt>
                <c:pt idx="9">
                  <c:v>#VALUE!</c:v>
                </c:pt>
                <c:pt idx="10">
                  <c:v>#VALUE!</c:v>
                </c:pt>
              </c:strCache>
            </c:strRef>
          </c:xVal>
          <c:yVal>
            <c:numRef>
              <c:f>Carnot!$A$26:$A$36</c:f>
              <c:numCache>
                <c:formatCode>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3-5E4A-47AD-99A3-5B7CE981E4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40756400"/>
        <c:axId val="1740754768"/>
      </c:scatterChart>
      <c:valAx>
        <c:axId val="1740756400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9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ID" sz="95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V (m</a:t>
                </a:r>
                <a:r>
                  <a:rPr lang="en-ID" sz="950" b="1" i="0" u="none" strike="noStrike" baseline="30000">
                    <a:solidFill>
                      <a:srgbClr val="000000"/>
                    </a:solidFill>
                    <a:latin typeface="Arial"/>
                    <a:cs typeface="Arial"/>
                  </a:rPr>
                  <a:t>3</a:t>
                </a:r>
                <a:r>
                  <a:rPr lang="en-ID" sz="95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)</a:t>
                </a:r>
              </a:p>
            </c:rich>
          </c:tx>
          <c:layout>
            <c:manualLayout>
              <c:xMode val="edge"/>
              <c:yMode val="edge"/>
              <c:x val="0.51120162932790225"/>
              <c:y val="0.89975157559811536"/>
            </c:manualLayout>
          </c:layout>
          <c:overlay val="0"/>
          <c:spPr>
            <a:noFill/>
            <a:ln w="25400">
              <a:noFill/>
            </a:ln>
          </c:spPr>
        </c:title>
        <c:numFmt formatCode="0.00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40754768"/>
        <c:crosses val="autoZero"/>
        <c:crossBetween val="midCat"/>
      </c:valAx>
      <c:valAx>
        <c:axId val="17407547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9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ID"/>
                  <a:t>P (Pa)</a:t>
                </a:r>
              </a:p>
            </c:rich>
          </c:tx>
          <c:layout>
            <c:manualLayout>
              <c:xMode val="edge"/>
              <c:yMode val="edge"/>
              <c:x val="3.2586558044806514E-2"/>
              <c:y val="0.4461163801015725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40756400"/>
        <c:crosses val="autoZero"/>
        <c:crossBetween val="midCat"/>
      </c:valAx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ID"/>
              <a:t>Siklus Diesel</a:t>
            </a:r>
          </a:p>
        </c:rich>
      </c:tx>
      <c:layout>
        <c:manualLayout>
          <c:xMode val="edge"/>
          <c:yMode val="edge"/>
          <c:x val="0.41751527494908353"/>
          <c:y val="3.258153337820473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940936863543789"/>
          <c:y val="0.17543902588264088"/>
          <c:w val="0.73116089613034618"/>
          <c:h val="0.64661812396744789"/>
        </c:manualLayout>
      </c:layout>
      <c:scatterChart>
        <c:scatterStyle val="smoothMarker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xVal>
            <c:strRef>
              <c:f>Diesel!$B$11:$B$21</c:f>
              <c:strCache>
                <c:ptCount val="11"/>
                <c:pt idx="0">
                  <c:v>xxx</c:v>
                </c:pt>
                <c:pt idx="1">
                  <c:v>#VALUE!</c:v>
                </c:pt>
                <c:pt idx="2">
                  <c:v>#VALUE!</c:v>
                </c:pt>
                <c:pt idx="3">
                  <c:v>#VALUE!</c:v>
                </c:pt>
                <c:pt idx="4">
                  <c:v>#VALUE!</c:v>
                </c:pt>
                <c:pt idx="5">
                  <c:v>#VALUE!</c:v>
                </c:pt>
                <c:pt idx="6">
                  <c:v>#VALUE!</c:v>
                </c:pt>
                <c:pt idx="7">
                  <c:v>#VALUE!</c:v>
                </c:pt>
                <c:pt idx="8">
                  <c:v>#VALUE!</c:v>
                </c:pt>
                <c:pt idx="9">
                  <c:v>#VALUE!</c:v>
                </c:pt>
                <c:pt idx="10">
                  <c:v>#VALUE!</c:v>
                </c:pt>
              </c:strCache>
            </c:strRef>
          </c:xVal>
          <c:yVal>
            <c:numRef>
              <c:f>Diesel!$A$11:$A$21</c:f>
              <c:numCache>
                <c:formatCode>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83BC-4B69-8B01-9E2A3BB6D2A6}"/>
            </c:ext>
          </c:extLst>
        </c:ser>
        <c:ser>
          <c:idx val="1"/>
          <c:order val="1"/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dLbls>
            <c:dLbl>
              <c:idx val="0"/>
              <c:layout>
                <c:manualLayout>
                  <c:x val="-4.9382716049382713E-2"/>
                  <c:y val="-6.6833751044277356E-3"/>
                </c:manualLayout>
              </c:layout>
              <c:tx>
                <c:rich>
                  <a:bodyPr/>
                  <a:lstStyle/>
                  <a:p>
                    <a:r>
                      <a:rPr lang="en-US" b="1"/>
                      <a:t>b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BEE6-47D9-8D17-141EBDF5E400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strRef>
              <c:f>Diesel!$R$11:$R$21</c:f>
              <c:strCache>
                <c:ptCount val="11"/>
                <c:pt idx="0">
                  <c:v>xxx</c:v>
                </c:pt>
                <c:pt idx="1">
                  <c:v>#VALUE!</c:v>
                </c:pt>
                <c:pt idx="2">
                  <c:v>#VALUE!</c:v>
                </c:pt>
                <c:pt idx="3">
                  <c:v>#VALUE!</c:v>
                </c:pt>
                <c:pt idx="4">
                  <c:v>#VALUE!</c:v>
                </c:pt>
                <c:pt idx="5">
                  <c:v>#VALUE!</c:v>
                </c:pt>
                <c:pt idx="6">
                  <c:v>#VALUE!</c:v>
                </c:pt>
                <c:pt idx="7">
                  <c:v>#VALUE!</c:v>
                </c:pt>
                <c:pt idx="8">
                  <c:v>#VALUE!</c:v>
                </c:pt>
                <c:pt idx="9">
                  <c:v>#VALUE!</c:v>
                </c:pt>
                <c:pt idx="10">
                  <c:v>#VALUE!</c:v>
                </c:pt>
              </c:strCache>
            </c:strRef>
          </c:xVal>
          <c:yVal>
            <c:numRef>
              <c:f>Diesel!$P$11:$P$21</c:f>
              <c:numCache>
                <c:formatCode>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83BC-4B69-8B01-9E2A3BB6D2A6}"/>
            </c:ext>
          </c:extLst>
        </c:ser>
        <c:ser>
          <c:idx val="2"/>
          <c:order val="2"/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dLbls>
            <c:dLbl>
              <c:idx val="0"/>
              <c:layout>
                <c:manualLayout>
                  <c:x val="-1.5432098765432155E-2"/>
                  <c:y val="-1.0025062656641635E-2"/>
                </c:manualLayout>
              </c:layout>
              <c:tx>
                <c:rich>
                  <a:bodyPr/>
                  <a:lstStyle/>
                  <a:p>
                    <a:r>
                      <a:rPr lang="en-US" b="1"/>
                      <a:t>c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BEE6-47D9-8D17-141EBDF5E400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strRef>
              <c:f>Diesel!$R$25:$R$35</c:f>
              <c:strCache>
                <c:ptCount val="11"/>
                <c:pt idx="0">
                  <c:v>xxx</c:v>
                </c:pt>
                <c:pt idx="1">
                  <c:v>#VALUE!</c:v>
                </c:pt>
                <c:pt idx="2">
                  <c:v>#VALUE!</c:v>
                </c:pt>
                <c:pt idx="3">
                  <c:v>#VALUE!</c:v>
                </c:pt>
                <c:pt idx="4">
                  <c:v>#VALUE!</c:v>
                </c:pt>
                <c:pt idx="5">
                  <c:v>#VALUE!</c:v>
                </c:pt>
                <c:pt idx="6">
                  <c:v>#VALUE!</c:v>
                </c:pt>
                <c:pt idx="7">
                  <c:v>#VALUE!</c:v>
                </c:pt>
                <c:pt idx="8">
                  <c:v>#VALUE!</c:v>
                </c:pt>
                <c:pt idx="9">
                  <c:v>#VALUE!</c:v>
                </c:pt>
                <c:pt idx="10">
                  <c:v>#VALUE!</c:v>
                </c:pt>
              </c:strCache>
            </c:strRef>
          </c:xVal>
          <c:yVal>
            <c:numRef>
              <c:f>Diesel!$P$25:$P$35</c:f>
              <c:numCache>
                <c:formatCode>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2-83BC-4B69-8B01-9E2A3BB6D2A6}"/>
            </c:ext>
          </c:extLst>
        </c:ser>
        <c:ser>
          <c:idx val="3"/>
          <c:order val="3"/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dLbls>
            <c:dLbl>
              <c:idx val="0"/>
              <c:layout>
                <c:manualLayout>
                  <c:x val="-1.8518518518518517E-2"/>
                  <c:y val="-1.3366750208855471E-2"/>
                </c:manualLayout>
              </c:layout>
              <c:tx>
                <c:rich>
                  <a:bodyPr/>
                  <a:lstStyle/>
                  <a:p>
                    <a:r>
                      <a:rPr lang="en-US" b="1"/>
                      <a:t>d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BEE6-47D9-8D17-141EBDF5E400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1.8518518518518517E-2"/>
                  <c:y val="1.336675020885535E-2"/>
                </c:manualLayout>
              </c:layout>
              <c:tx>
                <c:rich>
                  <a:bodyPr/>
                  <a:lstStyle/>
                  <a:p>
                    <a:r>
                      <a:rPr lang="en-US" b="1"/>
                      <a:t>a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BEE6-47D9-8D17-141EBDF5E400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strRef>
              <c:f>Diesel!$B$26:$B$36</c:f>
              <c:strCache>
                <c:ptCount val="11"/>
                <c:pt idx="0">
                  <c:v>xxx</c:v>
                </c:pt>
                <c:pt idx="1">
                  <c:v>#VALUE!</c:v>
                </c:pt>
                <c:pt idx="2">
                  <c:v>#VALUE!</c:v>
                </c:pt>
                <c:pt idx="3">
                  <c:v>#VALUE!</c:v>
                </c:pt>
                <c:pt idx="4">
                  <c:v>#VALUE!</c:v>
                </c:pt>
                <c:pt idx="5">
                  <c:v>#VALUE!</c:v>
                </c:pt>
                <c:pt idx="6">
                  <c:v>#VALUE!</c:v>
                </c:pt>
                <c:pt idx="7">
                  <c:v>#VALUE!</c:v>
                </c:pt>
                <c:pt idx="8">
                  <c:v>#VALUE!</c:v>
                </c:pt>
                <c:pt idx="9">
                  <c:v>#VALUE!</c:v>
                </c:pt>
                <c:pt idx="10">
                  <c:v>#VALUE!</c:v>
                </c:pt>
              </c:strCache>
            </c:strRef>
          </c:xVal>
          <c:yVal>
            <c:numRef>
              <c:f>Diesel!$A$26:$A$36</c:f>
              <c:numCache>
                <c:formatCode>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3-83BC-4B69-8B01-9E2A3BB6D2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40769456"/>
        <c:axId val="1740764560"/>
      </c:scatterChart>
      <c:valAx>
        <c:axId val="174076945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9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ID" sz="95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V (m</a:t>
                </a:r>
                <a:r>
                  <a:rPr lang="en-ID" sz="950" b="1" i="0" u="none" strike="noStrike" baseline="30000">
                    <a:solidFill>
                      <a:srgbClr val="000000"/>
                    </a:solidFill>
                    <a:latin typeface="Arial"/>
                    <a:cs typeface="Arial"/>
                  </a:rPr>
                  <a:t>3</a:t>
                </a:r>
                <a:r>
                  <a:rPr lang="en-ID" sz="95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)</a:t>
                </a:r>
              </a:p>
            </c:rich>
          </c:tx>
          <c:layout>
            <c:manualLayout>
              <c:xMode val="edge"/>
              <c:yMode val="edge"/>
              <c:x val="0.51120162932790225"/>
              <c:y val="0.89975157559811536"/>
            </c:manualLayout>
          </c:layout>
          <c:overlay val="0"/>
          <c:spPr>
            <a:noFill/>
            <a:ln w="25400">
              <a:noFill/>
            </a:ln>
          </c:spPr>
        </c:title>
        <c:numFmt formatCode="0.00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40764560"/>
        <c:crosses val="autoZero"/>
        <c:crossBetween val="midCat"/>
      </c:valAx>
      <c:valAx>
        <c:axId val="17407645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9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ID"/>
                  <a:t>P (Pa)</a:t>
                </a:r>
              </a:p>
            </c:rich>
          </c:tx>
          <c:layout>
            <c:manualLayout>
              <c:xMode val="edge"/>
              <c:yMode val="edge"/>
              <c:x val="3.2586558044806514E-2"/>
              <c:y val="0.4461163801015725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40769456"/>
        <c:crosses val="autoZero"/>
        <c:crossBetween val="midCat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9"/>
            </a:gs>
            <a:gs pos="50000">
              <a:srgbClr xmlns:mc="http://schemas.openxmlformats.org/markup-compatibility/2006" xmlns:a14="http://schemas.microsoft.com/office/drawing/2010/main" val="E3E3E3" mc:Ignorable="a14" a14:legacySpreadsheetColorIndex="9">
                <a:gamma/>
                <a:shade val="8902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FFFFFF" mc:Ignorable="a14" a14:legacySpreadsheetColorIndex="9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ID"/>
              <a:t>Siklus Otto</a:t>
            </a:r>
          </a:p>
        </c:rich>
      </c:tx>
      <c:layout>
        <c:manualLayout>
          <c:xMode val="edge"/>
          <c:yMode val="edge"/>
          <c:x val="0.41751527494908353"/>
          <c:y val="3.258153337820473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940936863543789"/>
          <c:y val="0.17543902588264088"/>
          <c:w val="0.73116089613034618"/>
          <c:h val="0.64661812396744789"/>
        </c:manualLayout>
      </c:layout>
      <c:scatterChart>
        <c:scatterStyle val="smoothMarker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xVal>
            <c:strRef>
              <c:f>Otto!$B$11:$B$21</c:f>
              <c:strCache>
                <c:ptCount val="11"/>
                <c:pt idx="0">
                  <c:v>xxx</c:v>
                </c:pt>
                <c:pt idx="1">
                  <c:v>#VALUE!</c:v>
                </c:pt>
                <c:pt idx="2">
                  <c:v>#VALUE!</c:v>
                </c:pt>
                <c:pt idx="3">
                  <c:v>#VALUE!</c:v>
                </c:pt>
                <c:pt idx="4">
                  <c:v>#VALUE!</c:v>
                </c:pt>
                <c:pt idx="5">
                  <c:v>#VALUE!</c:v>
                </c:pt>
                <c:pt idx="6">
                  <c:v>#VALUE!</c:v>
                </c:pt>
                <c:pt idx="7">
                  <c:v>#VALUE!</c:v>
                </c:pt>
                <c:pt idx="8">
                  <c:v>#VALUE!</c:v>
                </c:pt>
                <c:pt idx="9">
                  <c:v>#VALUE!</c:v>
                </c:pt>
                <c:pt idx="10">
                  <c:v>#VALUE!</c:v>
                </c:pt>
              </c:strCache>
            </c:strRef>
          </c:xVal>
          <c:yVal>
            <c:numRef>
              <c:f>Otto!$A$11:$A$21</c:f>
              <c:numCache>
                <c:formatCode>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1586-4524-946F-5BA50F253CA0}"/>
            </c:ext>
          </c:extLst>
        </c:ser>
        <c:ser>
          <c:idx val="1"/>
          <c:order val="1"/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dLbls>
            <c:dLbl>
              <c:idx val="0"/>
              <c:layout>
                <c:manualLayout>
                  <c:x val="-4.3875685557586884E-2"/>
                  <c:y val="1.002506265664154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DC97-4345-BAE0-71BC1EE82A4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strRef>
              <c:f>Otto!$R$11:$R$21</c:f>
              <c:strCache>
                <c:ptCount val="11"/>
                <c:pt idx="0">
                  <c:v>xxx</c:v>
                </c:pt>
                <c:pt idx="1">
                  <c:v>xxx</c:v>
                </c:pt>
                <c:pt idx="2">
                  <c:v>xxx</c:v>
                </c:pt>
                <c:pt idx="3">
                  <c:v>xxx</c:v>
                </c:pt>
                <c:pt idx="4">
                  <c:v>xxx</c:v>
                </c:pt>
                <c:pt idx="5">
                  <c:v>xxx</c:v>
                </c:pt>
                <c:pt idx="6">
                  <c:v>xxx</c:v>
                </c:pt>
                <c:pt idx="7">
                  <c:v>xxx</c:v>
                </c:pt>
                <c:pt idx="8">
                  <c:v>xxx</c:v>
                </c:pt>
                <c:pt idx="9">
                  <c:v>xxx</c:v>
                </c:pt>
                <c:pt idx="10">
                  <c:v>xxx</c:v>
                </c:pt>
              </c:strCache>
            </c:strRef>
          </c:xVal>
          <c:yVal>
            <c:numRef>
              <c:f>Otto!$P$11:$P$21</c:f>
              <c:numCache>
                <c:formatCode>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1586-4524-946F-5BA50F253CA0}"/>
            </c:ext>
          </c:extLst>
        </c:ser>
        <c:ser>
          <c:idx val="2"/>
          <c:order val="2"/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dLbls>
            <c:dLbl>
              <c:idx val="0"/>
              <c:layout>
                <c:manualLayout>
                  <c:x val="-2.6812918951858666E-2"/>
                  <c:y val="-3.675856307435258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3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DC97-4345-BAE0-71BC1EE82A4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strRef>
              <c:f>Otto!$R$26:$R$36</c:f>
              <c:strCache>
                <c:ptCount val="11"/>
                <c:pt idx="0">
                  <c:v>xxx</c:v>
                </c:pt>
                <c:pt idx="1">
                  <c:v>#VALUE!</c:v>
                </c:pt>
                <c:pt idx="2">
                  <c:v>#VALUE!</c:v>
                </c:pt>
                <c:pt idx="3">
                  <c:v>#VALUE!</c:v>
                </c:pt>
                <c:pt idx="4">
                  <c:v>#VALUE!</c:v>
                </c:pt>
                <c:pt idx="5">
                  <c:v>#VALUE!</c:v>
                </c:pt>
                <c:pt idx="6">
                  <c:v>#VALUE!</c:v>
                </c:pt>
                <c:pt idx="7">
                  <c:v>#VALUE!</c:v>
                </c:pt>
                <c:pt idx="8">
                  <c:v>#VALUE!</c:v>
                </c:pt>
                <c:pt idx="9">
                  <c:v>#VALUE!</c:v>
                </c:pt>
                <c:pt idx="10">
                  <c:v>#VALUE!</c:v>
                </c:pt>
              </c:strCache>
            </c:strRef>
          </c:xVal>
          <c:yVal>
            <c:numRef>
              <c:f>Otto!$P$26:$P$36</c:f>
              <c:numCache>
                <c:formatCode>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2-1586-4524-946F-5BA50F253CA0}"/>
            </c:ext>
          </c:extLst>
        </c:ser>
        <c:ser>
          <c:idx val="3"/>
          <c:order val="3"/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dLbls>
            <c:dLbl>
              <c:idx val="4"/>
              <c:layout>
                <c:manualLayout>
                  <c:x val="-1.7062766605728304E-2"/>
                  <c:y val="-4.6783625730994149E-2"/>
                </c:manualLayout>
              </c:layout>
              <c:tx>
                <c:rich>
                  <a:bodyPr/>
                  <a:lstStyle/>
                  <a:p>
                    <a:r>
                      <a:rPr lang="en-US" b="1"/>
                      <a:t>4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DC97-4345-BAE0-71BC1EE82A4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1.9500304692260995E-2"/>
                  <c:y val="2.0050125313283207E-2"/>
                </c:manualLayout>
              </c:layout>
              <c:tx>
                <c:rich>
                  <a:bodyPr/>
                  <a:lstStyle/>
                  <a:p>
                    <a:r>
                      <a:rPr lang="en-US" b="1"/>
                      <a:t>1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DC97-4345-BAE0-71BC1EE82A4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strRef>
              <c:f>Otto!$B$26:$B$36</c:f>
              <c:strCache>
                <c:ptCount val="11"/>
                <c:pt idx="0">
                  <c:v>xxx</c:v>
                </c:pt>
                <c:pt idx="1">
                  <c:v>#VALUE!</c:v>
                </c:pt>
                <c:pt idx="2">
                  <c:v>#VALUE!</c:v>
                </c:pt>
                <c:pt idx="3">
                  <c:v>#VALUE!</c:v>
                </c:pt>
                <c:pt idx="4">
                  <c:v>#VALUE!</c:v>
                </c:pt>
                <c:pt idx="5">
                  <c:v>#VALUE!</c:v>
                </c:pt>
                <c:pt idx="6">
                  <c:v>#VALUE!</c:v>
                </c:pt>
                <c:pt idx="7">
                  <c:v>#VALUE!</c:v>
                </c:pt>
                <c:pt idx="8">
                  <c:v>#VALUE!</c:v>
                </c:pt>
                <c:pt idx="9">
                  <c:v>#VALUE!</c:v>
                </c:pt>
                <c:pt idx="10">
                  <c:v>#VALUE!</c:v>
                </c:pt>
              </c:strCache>
            </c:strRef>
          </c:xVal>
          <c:yVal>
            <c:numRef>
              <c:f>Otto!$A$26:$A$36</c:f>
              <c:numCache>
                <c:formatCode>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3-1586-4524-946F-5BA50F253C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40765648"/>
        <c:axId val="1740762384"/>
      </c:scatterChart>
      <c:valAx>
        <c:axId val="1740765648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9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ID" sz="95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V (m</a:t>
                </a:r>
                <a:r>
                  <a:rPr lang="en-ID" sz="950" b="1" i="0" u="none" strike="noStrike" baseline="30000">
                    <a:solidFill>
                      <a:srgbClr val="000000"/>
                    </a:solidFill>
                    <a:latin typeface="Arial"/>
                    <a:cs typeface="Arial"/>
                  </a:rPr>
                  <a:t>3</a:t>
                </a:r>
                <a:r>
                  <a:rPr lang="en-ID" sz="95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)</a:t>
                </a:r>
              </a:p>
            </c:rich>
          </c:tx>
          <c:layout>
            <c:manualLayout>
              <c:xMode val="edge"/>
              <c:yMode val="edge"/>
              <c:x val="0.51120162932790225"/>
              <c:y val="0.89975157559811536"/>
            </c:manualLayout>
          </c:layout>
          <c:overlay val="0"/>
          <c:spPr>
            <a:noFill/>
            <a:ln w="25400">
              <a:noFill/>
            </a:ln>
          </c:spPr>
        </c:title>
        <c:numFmt formatCode="0.00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40762384"/>
        <c:crosses val="autoZero"/>
        <c:crossBetween val="midCat"/>
      </c:valAx>
      <c:valAx>
        <c:axId val="17407623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9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ID"/>
                  <a:t>P (Pa)</a:t>
                </a:r>
              </a:p>
            </c:rich>
          </c:tx>
          <c:layout>
            <c:manualLayout>
              <c:xMode val="edge"/>
              <c:yMode val="edge"/>
              <c:x val="3.2586558044806514E-2"/>
              <c:y val="0.4461163801015725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40765648"/>
        <c:crosses val="autoZero"/>
        <c:crossBetween val="midCat"/>
      </c:valAx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9</xdr:row>
      <xdr:rowOff>19050</xdr:rowOff>
    </xdr:from>
    <xdr:to>
      <xdr:col>13</xdr:col>
      <xdr:colOff>438150</xdr:colOff>
      <xdr:row>32</xdr:row>
      <xdr:rowOff>66675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3C350DF7-569C-44A8-B081-DE5BD19466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85726</xdr:colOff>
      <xdr:row>9</xdr:row>
      <xdr:rowOff>9526</xdr:rowOff>
    </xdr:from>
    <xdr:to>
      <xdr:col>14</xdr:col>
      <xdr:colOff>47626</xdr:colOff>
      <xdr:row>32</xdr:row>
      <xdr:rowOff>95251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CE37E396-B356-436A-BD44-72DDDA21A6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257175</xdr:colOff>
      <xdr:row>9</xdr:row>
      <xdr:rowOff>66676</xdr:rowOff>
    </xdr:from>
    <xdr:to>
      <xdr:col>13</xdr:col>
      <xdr:colOff>409575</xdr:colOff>
      <xdr:row>33</xdr:row>
      <xdr:rowOff>9526</xdr:rowOff>
    </xdr:to>
    <xdr:graphicFrame macro="">
      <xdr:nvGraphicFramePr>
        <xdr:cNvPr id="9217" name="Chart 1">
          <a:extLst>
            <a:ext uri="{FF2B5EF4-FFF2-40B4-BE49-F238E27FC236}">
              <a16:creationId xmlns:a16="http://schemas.microsoft.com/office/drawing/2014/main" xmlns="" id="{C5713E18-E4A6-4416-B9F1-8AEEAE04F9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6"/>
  <sheetViews>
    <sheetView zoomScaleNormal="100" workbookViewId="0">
      <selection activeCell="W7" sqref="W7"/>
    </sheetView>
  </sheetViews>
  <sheetFormatPr defaultRowHeight="12.75"/>
  <cols>
    <col min="1" max="1" width="7" bestFit="1" customWidth="1"/>
    <col min="2" max="2" width="10.42578125" bestFit="1" customWidth="1"/>
    <col min="3" max="3" width="5" bestFit="1" customWidth="1"/>
    <col min="4" max="4" width="5.42578125" bestFit="1" customWidth="1"/>
    <col min="5" max="5" width="8.5703125" bestFit="1" customWidth="1"/>
    <col min="6" max="6" width="5" bestFit="1" customWidth="1"/>
    <col min="7" max="7" width="6.5703125" bestFit="1" customWidth="1"/>
    <col min="8" max="8" width="3" bestFit="1" customWidth="1"/>
    <col min="9" max="9" width="4" bestFit="1" customWidth="1"/>
    <col min="10" max="10" width="7.5703125" bestFit="1" customWidth="1"/>
    <col min="11" max="11" width="7.85546875" bestFit="1" customWidth="1"/>
    <col min="12" max="12" width="4.5703125" customWidth="1"/>
    <col min="13" max="13" width="4.140625" bestFit="1" customWidth="1"/>
    <col min="14" max="14" width="7.28515625" bestFit="1" customWidth="1"/>
    <col min="15" max="15" width="2" bestFit="1" customWidth="1"/>
    <col min="16" max="16" width="7" bestFit="1" customWidth="1"/>
    <col min="17" max="17" width="2" bestFit="1" customWidth="1"/>
    <col min="18" max="18" width="7.5703125" bestFit="1" customWidth="1"/>
    <col min="19" max="19" width="2" bestFit="1" customWidth="1"/>
    <col min="20" max="20" width="6.42578125" bestFit="1" customWidth="1"/>
    <col min="21" max="21" width="2" bestFit="1" customWidth="1"/>
    <col min="22" max="22" width="7.5703125" bestFit="1" customWidth="1"/>
  </cols>
  <sheetData>
    <row r="1" spans="1:33" ht="20.45" customHeight="1" thickBot="1">
      <c r="A1" s="25" t="s">
        <v>61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AG1" s="2"/>
    </row>
    <row r="2" spans="1:33" ht="15.75" thickTop="1">
      <c r="A2" s="18" t="s">
        <v>23</v>
      </c>
      <c r="B2" s="26" t="s">
        <v>58</v>
      </c>
      <c r="C2" s="2" t="s">
        <v>15</v>
      </c>
      <c r="D2" s="18" t="s">
        <v>43</v>
      </c>
      <c r="E2" s="27" t="s">
        <v>58</v>
      </c>
      <c r="F2" s="15" t="s">
        <v>16</v>
      </c>
      <c r="G2" s="16" t="e">
        <f>E2*10^6</f>
        <v>#VALUE!</v>
      </c>
      <c r="H2" s="14" t="s">
        <v>17</v>
      </c>
      <c r="I2" s="18" t="s">
        <v>12</v>
      </c>
      <c r="J2" s="26" t="s">
        <v>58</v>
      </c>
      <c r="K2" s="2" t="s">
        <v>18</v>
      </c>
      <c r="N2" s="8" t="s">
        <v>19</v>
      </c>
      <c r="O2" s="8"/>
      <c r="P2" s="8" t="s">
        <v>21</v>
      </c>
      <c r="Q2" s="9"/>
      <c r="R2" s="8" t="s">
        <v>20</v>
      </c>
      <c r="S2" s="9"/>
      <c r="T2" s="8" t="s">
        <v>22</v>
      </c>
    </row>
    <row r="3" spans="1:33" ht="15">
      <c r="A3" s="18" t="s">
        <v>45</v>
      </c>
      <c r="B3" s="26" t="s">
        <v>58</v>
      </c>
      <c r="C3" s="2" t="s">
        <v>15</v>
      </c>
      <c r="D3" s="18" t="s">
        <v>44</v>
      </c>
      <c r="E3" s="27" t="s">
        <v>58</v>
      </c>
      <c r="F3" s="15" t="s">
        <v>16</v>
      </c>
      <c r="G3" s="16" t="e">
        <f t="shared" ref="G3:G5" si="0">E3*10^6</f>
        <v>#VALUE!</v>
      </c>
      <c r="H3" s="14" t="s">
        <v>17</v>
      </c>
      <c r="I3" s="18" t="s">
        <v>46</v>
      </c>
      <c r="J3" s="26" t="s">
        <v>58</v>
      </c>
      <c r="K3" s="2" t="s">
        <v>18</v>
      </c>
      <c r="M3" s="6" t="s">
        <v>3</v>
      </c>
      <c r="N3" s="26" t="s">
        <v>58</v>
      </c>
      <c r="O3" s="14" t="s">
        <v>14</v>
      </c>
      <c r="P3" s="26" t="s">
        <v>58</v>
      </c>
      <c r="Q3" s="14" t="s">
        <v>14</v>
      </c>
      <c r="R3" s="26" t="s">
        <v>58</v>
      </c>
      <c r="S3" s="14" t="s">
        <v>14</v>
      </c>
      <c r="T3" s="26" t="s">
        <v>58</v>
      </c>
      <c r="U3" s="14" t="s">
        <v>14</v>
      </c>
    </row>
    <row r="4" spans="1:33" ht="15">
      <c r="A4" s="18" t="s">
        <v>13</v>
      </c>
      <c r="B4" s="26" t="s">
        <v>58</v>
      </c>
      <c r="C4" s="2" t="s">
        <v>15</v>
      </c>
      <c r="D4" s="18" t="s">
        <v>42</v>
      </c>
      <c r="E4" s="27" t="s">
        <v>58</v>
      </c>
      <c r="F4" s="15" t="s">
        <v>16</v>
      </c>
      <c r="G4" s="16" t="e">
        <f t="shared" si="0"/>
        <v>#VALUE!</v>
      </c>
      <c r="H4" s="14" t="s">
        <v>17</v>
      </c>
      <c r="I4" s="18" t="s">
        <v>38</v>
      </c>
      <c r="J4" s="26" t="s">
        <v>58</v>
      </c>
      <c r="K4" s="2" t="s">
        <v>18</v>
      </c>
      <c r="M4" s="7" t="s">
        <v>5</v>
      </c>
      <c r="N4" s="26" t="s">
        <v>58</v>
      </c>
      <c r="O4" s="14" t="s">
        <v>14</v>
      </c>
      <c r="P4" s="26" t="s">
        <v>58</v>
      </c>
      <c r="Q4" s="14" t="s">
        <v>14</v>
      </c>
      <c r="R4" s="26" t="s">
        <v>58</v>
      </c>
      <c r="S4" s="14" t="s">
        <v>14</v>
      </c>
      <c r="T4" s="26" t="s">
        <v>58</v>
      </c>
      <c r="U4" s="14" t="s">
        <v>14</v>
      </c>
    </row>
    <row r="5" spans="1:33" ht="15.75" thickBot="1">
      <c r="A5" s="18" t="s">
        <v>53</v>
      </c>
      <c r="B5" s="26" t="s">
        <v>58</v>
      </c>
      <c r="C5" s="2" t="s">
        <v>15</v>
      </c>
      <c r="D5" s="18" t="s">
        <v>54</v>
      </c>
      <c r="E5" s="27" t="s">
        <v>58</v>
      </c>
      <c r="F5" s="15" t="s">
        <v>16</v>
      </c>
      <c r="G5" s="16" t="e">
        <f t="shared" si="0"/>
        <v>#VALUE!</v>
      </c>
      <c r="H5" s="14" t="s">
        <v>17</v>
      </c>
      <c r="I5" s="18" t="s">
        <v>52</v>
      </c>
      <c r="J5" s="26" t="s">
        <v>58</v>
      </c>
      <c r="K5" s="2" t="s">
        <v>18</v>
      </c>
      <c r="M5" s="12" t="s">
        <v>4</v>
      </c>
      <c r="N5" s="26" t="s">
        <v>58</v>
      </c>
      <c r="O5" s="17" t="s">
        <v>14</v>
      </c>
      <c r="P5" s="26" t="s">
        <v>58</v>
      </c>
      <c r="Q5" s="17" t="s">
        <v>14</v>
      </c>
      <c r="R5" s="26" t="s">
        <v>58</v>
      </c>
      <c r="S5" s="17" t="s">
        <v>14</v>
      </c>
      <c r="T5" s="26" t="s">
        <v>58</v>
      </c>
      <c r="U5" s="17" t="s">
        <v>14</v>
      </c>
    </row>
    <row r="6" spans="1:33">
      <c r="C6" s="2" t="s">
        <v>24</v>
      </c>
      <c r="D6" s="29" t="s">
        <v>58</v>
      </c>
      <c r="E6" s="2" t="s">
        <v>25</v>
      </c>
      <c r="G6" s="1"/>
      <c r="I6" s="18" t="s">
        <v>28</v>
      </c>
      <c r="J6" s="28" t="s">
        <v>58</v>
      </c>
      <c r="K6" s="2" t="s">
        <v>31</v>
      </c>
      <c r="M6" s="10" t="s">
        <v>10</v>
      </c>
      <c r="N6" s="1" t="e">
        <f>N3+P3</f>
        <v>#VALUE!</v>
      </c>
      <c r="O6" s="14" t="s">
        <v>14</v>
      </c>
    </row>
    <row r="7" spans="1:33">
      <c r="C7" s="2" t="s">
        <v>26</v>
      </c>
      <c r="D7" s="14" t="e">
        <f>D6+1</f>
        <v>#VALUE!</v>
      </c>
      <c r="E7" s="2" t="s">
        <v>25</v>
      </c>
      <c r="G7" s="3"/>
      <c r="I7" s="18" t="s">
        <v>29</v>
      </c>
      <c r="J7" s="21">
        <v>8.3140000000000001</v>
      </c>
      <c r="K7" s="2" t="s">
        <v>30</v>
      </c>
      <c r="M7" s="10" t="s">
        <v>4</v>
      </c>
      <c r="N7" s="1">
        <f>SUM(N5:T5)</f>
        <v>0</v>
      </c>
      <c r="O7" s="14" t="s">
        <v>14</v>
      </c>
    </row>
    <row r="8" spans="1:33" ht="15.75">
      <c r="C8" s="20" t="s">
        <v>27</v>
      </c>
      <c r="D8" s="2" t="e">
        <f>D7/D6</f>
        <v>#VALUE!</v>
      </c>
      <c r="M8" s="11" t="s">
        <v>11</v>
      </c>
      <c r="N8" s="13" t="e">
        <f>N7/N6</f>
        <v>#VALUE!</v>
      </c>
      <c r="O8" s="19" t="s">
        <v>14</v>
      </c>
    </row>
    <row r="9" spans="1:33">
      <c r="A9" s="23" t="s">
        <v>19</v>
      </c>
      <c r="B9" s="24"/>
      <c r="C9" s="24"/>
      <c r="D9" s="24"/>
      <c r="P9" s="23" t="s">
        <v>21</v>
      </c>
      <c r="Q9" s="24"/>
      <c r="R9" s="24"/>
      <c r="S9" s="24"/>
      <c r="T9" s="24"/>
    </row>
    <row r="10" spans="1:33">
      <c r="A10" s="4" t="s">
        <v>1</v>
      </c>
      <c r="B10" s="4" t="s">
        <v>0</v>
      </c>
      <c r="C10" s="4" t="s">
        <v>2</v>
      </c>
      <c r="P10" s="4" t="s">
        <v>1</v>
      </c>
      <c r="R10" s="4" t="s">
        <v>0</v>
      </c>
      <c r="T10" s="4" t="s">
        <v>2</v>
      </c>
    </row>
    <row r="11" spans="1:33">
      <c r="A11" s="3" t="str">
        <f>B2</f>
        <v>xxx</v>
      </c>
      <c r="B11" s="5" t="str">
        <f>E2</f>
        <v>xxx</v>
      </c>
      <c r="C11" s="3" t="str">
        <f>J2</f>
        <v>xxx</v>
      </c>
      <c r="P11" s="3" t="str">
        <f>B3</f>
        <v>xxx</v>
      </c>
      <c r="R11" s="5" t="str">
        <f>E3</f>
        <v>xxx</v>
      </c>
      <c r="T11" s="3" t="e">
        <f t="shared" ref="T11:T21" si="1">R11*P11/($J$6*$J$7)</f>
        <v>#VALUE!</v>
      </c>
    </row>
    <row r="12" spans="1:33">
      <c r="A12" s="3" t="e">
        <f t="shared" ref="A12:A21" si="2">B11*A11/B12</f>
        <v>#VALUE!</v>
      </c>
      <c r="B12" s="5" t="e">
        <f t="shared" ref="B12:B21" si="3">B11+($E$3-$E$2)/10</f>
        <v>#VALUE!</v>
      </c>
      <c r="C12" s="3" t="str">
        <f t="shared" ref="C12:C21" si="4">$C$11</f>
        <v>xxx</v>
      </c>
      <c r="P12" s="3" t="e">
        <f t="shared" ref="P12:P21" si="5">(R11/R12)^$D$8*P11</f>
        <v>#VALUE!</v>
      </c>
      <c r="R12" s="5" t="e">
        <f t="shared" ref="R12:R21" si="6">R11+($E$4-$E$3)/10</f>
        <v>#VALUE!</v>
      </c>
      <c r="T12" s="3" t="e">
        <f t="shared" si="1"/>
        <v>#VALUE!</v>
      </c>
    </row>
    <row r="13" spans="1:33">
      <c r="A13" s="3" t="e">
        <f t="shared" si="2"/>
        <v>#VALUE!</v>
      </c>
      <c r="B13" s="5" t="e">
        <f t="shared" si="3"/>
        <v>#VALUE!</v>
      </c>
      <c r="C13" s="3" t="str">
        <f t="shared" si="4"/>
        <v>xxx</v>
      </c>
      <c r="P13" s="3" t="e">
        <f t="shared" si="5"/>
        <v>#VALUE!</v>
      </c>
      <c r="R13" s="5" t="e">
        <f t="shared" si="6"/>
        <v>#VALUE!</v>
      </c>
      <c r="T13" s="3" t="e">
        <f t="shared" si="1"/>
        <v>#VALUE!</v>
      </c>
    </row>
    <row r="14" spans="1:33">
      <c r="A14" s="3" t="e">
        <f t="shared" si="2"/>
        <v>#VALUE!</v>
      </c>
      <c r="B14" s="5" t="e">
        <f t="shared" si="3"/>
        <v>#VALUE!</v>
      </c>
      <c r="C14" s="3" t="str">
        <f t="shared" si="4"/>
        <v>xxx</v>
      </c>
      <c r="P14" s="3" t="e">
        <f t="shared" si="5"/>
        <v>#VALUE!</v>
      </c>
      <c r="R14" s="5" t="e">
        <f t="shared" si="6"/>
        <v>#VALUE!</v>
      </c>
      <c r="T14" s="3" t="e">
        <f t="shared" si="1"/>
        <v>#VALUE!</v>
      </c>
    </row>
    <row r="15" spans="1:33">
      <c r="A15" s="3" t="e">
        <f t="shared" si="2"/>
        <v>#VALUE!</v>
      </c>
      <c r="B15" s="5" t="e">
        <f t="shared" si="3"/>
        <v>#VALUE!</v>
      </c>
      <c r="C15" s="3" t="str">
        <f t="shared" si="4"/>
        <v>xxx</v>
      </c>
      <c r="P15" s="3" t="e">
        <f t="shared" si="5"/>
        <v>#VALUE!</v>
      </c>
      <c r="R15" s="5" t="e">
        <f t="shared" si="6"/>
        <v>#VALUE!</v>
      </c>
      <c r="T15" s="3" t="e">
        <f t="shared" si="1"/>
        <v>#VALUE!</v>
      </c>
    </row>
    <row r="16" spans="1:33">
      <c r="A16" s="3" t="e">
        <f t="shared" si="2"/>
        <v>#VALUE!</v>
      </c>
      <c r="B16" s="5" t="e">
        <f t="shared" si="3"/>
        <v>#VALUE!</v>
      </c>
      <c r="C16" s="3" t="str">
        <f t="shared" si="4"/>
        <v>xxx</v>
      </c>
      <c r="P16" s="3" t="e">
        <f t="shared" si="5"/>
        <v>#VALUE!</v>
      </c>
      <c r="R16" s="5" t="e">
        <f t="shared" si="6"/>
        <v>#VALUE!</v>
      </c>
      <c r="T16" s="3" t="e">
        <f t="shared" si="1"/>
        <v>#VALUE!</v>
      </c>
    </row>
    <row r="17" spans="1:20">
      <c r="A17" s="3" t="e">
        <f t="shared" si="2"/>
        <v>#VALUE!</v>
      </c>
      <c r="B17" s="5" t="e">
        <f t="shared" si="3"/>
        <v>#VALUE!</v>
      </c>
      <c r="C17" s="3" t="str">
        <f t="shared" si="4"/>
        <v>xxx</v>
      </c>
      <c r="P17" s="3" t="e">
        <f t="shared" si="5"/>
        <v>#VALUE!</v>
      </c>
      <c r="R17" s="5" t="e">
        <f t="shared" si="6"/>
        <v>#VALUE!</v>
      </c>
      <c r="T17" s="3" t="e">
        <f t="shared" si="1"/>
        <v>#VALUE!</v>
      </c>
    </row>
    <row r="18" spans="1:20">
      <c r="A18" s="3" t="e">
        <f t="shared" si="2"/>
        <v>#VALUE!</v>
      </c>
      <c r="B18" s="5" t="e">
        <f t="shared" si="3"/>
        <v>#VALUE!</v>
      </c>
      <c r="C18" s="3" t="str">
        <f t="shared" si="4"/>
        <v>xxx</v>
      </c>
      <c r="P18" s="3" t="e">
        <f t="shared" si="5"/>
        <v>#VALUE!</v>
      </c>
      <c r="R18" s="5" t="e">
        <f t="shared" si="6"/>
        <v>#VALUE!</v>
      </c>
      <c r="T18" s="3" t="e">
        <f t="shared" si="1"/>
        <v>#VALUE!</v>
      </c>
    </row>
    <row r="19" spans="1:20">
      <c r="A19" s="3" t="e">
        <f t="shared" si="2"/>
        <v>#VALUE!</v>
      </c>
      <c r="B19" s="5" t="e">
        <f t="shared" si="3"/>
        <v>#VALUE!</v>
      </c>
      <c r="C19" s="3" t="str">
        <f t="shared" si="4"/>
        <v>xxx</v>
      </c>
      <c r="P19" s="3" t="e">
        <f t="shared" si="5"/>
        <v>#VALUE!</v>
      </c>
      <c r="R19" s="5" t="e">
        <f t="shared" si="6"/>
        <v>#VALUE!</v>
      </c>
      <c r="T19" s="3" t="e">
        <f t="shared" si="1"/>
        <v>#VALUE!</v>
      </c>
    </row>
    <row r="20" spans="1:20">
      <c r="A20" s="3" t="e">
        <f t="shared" si="2"/>
        <v>#VALUE!</v>
      </c>
      <c r="B20" s="5" t="e">
        <f t="shared" si="3"/>
        <v>#VALUE!</v>
      </c>
      <c r="C20" s="3" t="str">
        <f t="shared" si="4"/>
        <v>xxx</v>
      </c>
      <c r="P20" s="3" t="e">
        <f t="shared" si="5"/>
        <v>#VALUE!</v>
      </c>
      <c r="R20" s="5" t="e">
        <f t="shared" si="6"/>
        <v>#VALUE!</v>
      </c>
      <c r="T20" s="3" t="e">
        <f t="shared" si="1"/>
        <v>#VALUE!</v>
      </c>
    </row>
    <row r="21" spans="1:20">
      <c r="A21" s="3" t="e">
        <f t="shared" si="2"/>
        <v>#VALUE!</v>
      </c>
      <c r="B21" s="5" t="e">
        <f t="shared" si="3"/>
        <v>#VALUE!</v>
      </c>
      <c r="C21" s="3" t="str">
        <f t="shared" si="4"/>
        <v>xxx</v>
      </c>
      <c r="P21" s="3" t="e">
        <f t="shared" si="5"/>
        <v>#VALUE!</v>
      </c>
      <c r="R21" s="5" t="e">
        <f t="shared" si="6"/>
        <v>#VALUE!</v>
      </c>
      <c r="T21" s="3" t="e">
        <f t="shared" si="1"/>
        <v>#VALUE!</v>
      </c>
    </row>
    <row r="24" spans="1:20">
      <c r="A24" s="23" t="s">
        <v>22</v>
      </c>
      <c r="B24" s="24"/>
      <c r="C24" s="24"/>
      <c r="D24" s="24"/>
      <c r="P24" s="23" t="s">
        <v>20</v>
      </c>
      <c r="Q24" s="24"/>
      <c r="R24" s="24"/>
      <c r="S24" s="24"/>
      <c r="T24" s="24"/>
    </row>
    <row r="25" spans="1:20">
      <c r="A25" s="4" t="s">
        <v>1</v>
      </c>
      <c r="B25" s="4" t="s">
        <v>0</v>
      </c>
      <c r="C25" s="4" t="s">
        <v>2</v>
      </c>
      <c r="P25" s="4" t="s">
        <v>1</v>
      </c>
      <c r="R25" s="4" t="s">
        <v>0</v>
      </c>
      <c r="T25" s="4" t="s">
        <v>2</v>
      </c>
    </row>
    <row r="26" spans="1:20">
      <c r="A26" s="3" t="str">
        <f>B5</f>
        <v>xxx</v>
      </c>
      <c r="B26" s="5" t="str">
        <f>E5</f>
        <v>xxx</v>
      </c>
      <c r="C26" s="3" t="e">
        <f t="shared" ref="C26:C36" si="7">B26*A26/($J$6*$J$7)</f>
        <v>#VALUE!</v>
      </c>
      <c r="P26" s="3" t="str">
        <f>B4</f>
        <v>xxx</v>
      </c>
      <c r="R26" s="5" t="str">
        <f>E4</f>
        <v>xxx</v>
      </c>
      <c r="T26" s="3" t="e">
        <f t="shared" ref="T26:T36" si="8">R26*P26/($J$6*$J$7)</f>
        <v>#VALUE!</v>
      </c>
    </row>
    <row r="27" spans="1:20">
      <c r="A27" s="3" t="e">
        <f t="shared" ref="A27:A36" si="9">(B26/B27)^$D$8*A26</f>
        <v>#VALUE!</v>
      </c>
      <c r="B27" s="5" t="e">
        <f t="shared" ref="B27:B36" si="10">B26+($E$2-$E$5)/10</f>
        <v>#VALUE!</v>
      </c>
      <c r="C27" s="3" t="e">
        <f t="shared" si="7"/>
        <v>#VALUE!</v>
      </c>
      <c r="P27" s="3" t="e">
        <f t="shared" ref="P27:P36" si="11">R26*P26/R27</f>
        <v>#VALUE!</v>
      </c>
      <c r="R27" s="5" t="e">
        <f t="shared" ref="R27:R36" si="12">R26+($E$5-$E$4)/10</f>
        <v>#VALUE!</v>
      </c>
      <c r="T27" s="3" t="e">
        <f t="shared" si="8"/>
        <v>#VALUE!</v>
      </c>
    </row>
    <row r="28" spans="1:20">
      <c r="A28" s="3" t="e">
        <f t="shared" si="9"/>
        <v>#VALUE!</v>
      </c>
      <c r="B28" s="5" t="e">
        <f t="shared" si="10"/>
        <v>#VALUE!</v>
      </c>
      <c r="C28" s="3" t="e">
        <f t="shared" si="7"/>
        <v>#VALUE!</v>
      </c>
      <c r="P28" s="3" t="e">
        <f t="shared" si="11"/>
        <v>#VALUE!</v>
      </c>
      <c r="R28" s="5" t="e">
        <f t="shared" si="12"/>
        <v>#VALUE!</v>
      </c>
      <c r="T28" s="3" t="e">
        <f t="shared" si="8"/>
        <v>#VALUE!</v>
      </c>
    </row>
    <row r="29" spans="1:20">
      <c r="A29" s="3" t="e">
        <f t="shared" si="9"/>
        <v>#VALUE!</v>
      </c>
      <c r="B29" s="5" t="e">
        <f t="shared" si="10"/>
        <v>#VALUE!</v>
      </c>
      <c r="C29" s="3" t="e">
        <f t="shared" si="7"/>
        <v>#VALUE!</v>
      </c>
      <c r="P29" s="3" t="e">
        <f t="shared" si="11"/>
        <v>#VALUE!</v>
      </c>
      <c r="R29" s="5" t="e">
        <f t="shared" si="12"/>
        <v>#VALUE!</v>
      </c>
      <c r="T29" s="3" t="e">
        <f t="shared" si="8"/>
        <v>#VALUE!</v>
      </c>
    </row>
    <row r="30" spans="1:20">
      <c r="A30" s="3" t="e">
        <f t="shared" si="9"/>
        <v>#VALUE!</v>
      </c>
      <c r="B30" s="5" t="e">
        <f t="shared" si="10"/>
        <v>#VALUE!</v>
      </c>
      <c r="C30" s="3" t="e">
        <f t="shared" si="7"/>
        <v>#VALUE!</v>
      </c>
      <c r="P30" s="3" t="e">
        <f t="shared" si="11"/>
        <v>#VALUE!</v>
      </c>
      <c r="R30" s="5" t="e">
        <f t="shared" si="12"/>
        <v>#VALUE!</v>
      </c>
      <c r="T30" s="3" t="e">
        <f t="shared" si="8"/>
        <v>#VALUE!</v>
      </c>
    </row>
    <row r="31" spans="1:20">
      <c r="A31" s="3" t="e">
        <f t="shared" si="9"/>
        <v>#VALUE!</v>
      </c>
      <c r="B31" s="5" t="e">
        <f t="shared" si="10"/>
        <v>#VALUE!</v>
      </c>
      <c r="C31" s="3" t="e">
        <f t="shared" si="7"/>
        <v>#VALUE!</v>
      </c>
      <c r="P31" s="3" t="e">
        <f t="shared" si="11"/>
        <v>#VALUE!</v>
      </c>
      <c r="R31" s="5" t="e">
        <f t="shared" si="12"/>
        <v>#VALUE!</v>
      </c>
      <c r="T31" s="3" t="e">
        <f t="shared" si="8"/>
        <v>#VALUE!</v>
      </c>
    </row>
    <row r="32" spans="1:20">
      <c r="A32" s="3" t="e">
        <f t="shared" si="9"/>
        <v>#VALUE!</v>
      </c>
      <c r="B32" s="5" t="e">
        <f t="shared" si="10"/>
        <v>#VALUE!</v>
      </c>
      <c r="C32" s="3" t="e">
        <f t="shared" si="7"/>
        <v>#VALUE!</v>
      </c>
      <c r="P32" s="3" t="e">
        <f t="shared" si="11"/>
        <v>#VALUE!</v>
      </c>
      <c r="R32" s="5" t="e">
        <f t="shared" si="12"/>
        <v>#VALUE!</v>
      </c>
      <c r="T32" s="3" t="e">
        <f t="shared" si="8"/>
        <v>#VALUE!</v>
      </c>
    </row>
    <row r="33" spans="1:20">
      <c r="A33" s="3" t="e">
        <f t="shared" si="9"/>
        <v>#VALUE!</v>
      </c>
      <c r="B33" s="5" t="e">
        <f t="shared" si="10"/>
        <v>#VALUE!</v>
      </c>
      <c r="C33" s="3" t="e">
        <f t="shared" si="7"/>
        <v>#VALUE!</v>
      </c>
      <c r="P33" s="3" t="e">
        <f t="shared" si="11"/>
        <v>#VALUE!</v>
      </c>
      <c r="R33" s="5" t="e">
        <f t="shared" si="12"/>
        <v>#VALUE!</v>
      </c>
      <c r="T33" s="3" t="e">
        <f t="shared" si="8"/>
        <v>#VALUE!</v>
      </c>
    </row>
    <row r="34" spans="1:20">
      <c r="A34" s="3" t="e">
        <f t="shared" si="9"/>
        <v>#VALUE!</v>
      </c>
      <c r="B34" s="5" t="e">
        <f t="shared" si="10"/>
        <v>#VALUE!</v>
      </c>
      <c r="C34" s="3" t="e">
        <f t="shared" si="7"/>
        <v>#VALUE!</v>
      </c>
      <c r="P34" s="3" t="e">
        <f t="shared" si="11"/>
        <v>#VALUE!</v>
      </c>
      <c r="R34" s="5" t="e">
        <f t="shared" si="12"/>
        <v>#VALUE!</v>
      </c>
      <c r="T34" s="3" t="e">
        <f t="shared" si="8"/>
        <v>#VALUE!</v>
      </c>
    </row>
    <row r="35" spans="1:20">
      <c r="A35" s="3" t="e">
        <f t="shared" si="9"/>
        <v>#VALUE!</v>
      </c>
      <c r="B35" s="5" t="e">
        <f t="shared" si="10"/>
        <v>#VALUE!</v>
      </c>
      <c r="C35" s="3" t="e">
        <f t="shared" si="7"/>
        <v>#VALUE!</v>
      </c>
      <c r="P35" s="3" t="e">
        <f t="shared" si="11"/>
        <v>#VALUE!</v>
      </c>
      <c r="R35" s="5" t="e">
        <f t="shared" si="12"/>
        <v>#VALUE!</v>
      </c>
      <c r="T35" s="3" t="e">
        <f t="shared" si="8"/>
        <v>#VALUE!</v>
      </c>
    </row>
    <row r="36" spans="1:20">
      <c r="A36" s="3" t="e">
        <f t="shared" si="9"/>
        <v>#VALUE!</v>
      </c>
      <c r="B36" s="5" t="e">
        <f t="shared" si="10"/>
        <v>#VALUE!</v>
      </c>
      <c r="C36" s="3" t="e">
        <f t="shared" si="7"/>
        <v>#VALUE!</v>
      </c>
      <c r="P36" s="3" t="e">
        <f t="shared" si="11"/>
        <v>#VALUE!</v>
      </c>
      <c r="R36" s="5" t="e">
        <f t="shared" si="12"/>
        <v>#VALUE!</v>
      </c>
      <c r="T36" s="3" t="e">
        <f t="shared" si="8"/>
        <v>#VALUE!</v>
      </c>
    </row>
  </sheetData>
  <protectedRanges>
    <protectedRange sqref="B2:B5 E2:E5 D6 J2:J6 N3:N5 P3:P5 R3:R5 T3:T5" name="Range1"/>
  </protectedRanges>
  <mergeCells count="5">
    <mergeCell ref="A9:D9"/>
    <mergeCell ref="P9:T9"/>
    <mergeCell ref="A24:D24"/>
    <mergeCell ref="P24:T24"/>
    <mergeCell ref="A1:U1"/>
  </mergeCells>
  <pageMargins left="0.75" right="0.75" top="1" bottom="1" header="0.5" footer="0.5"/>
  <pageSetup paperSize="9" orientation="portrait" horizontalDpi="4294967293" verticalDpi="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36"/>
  <sheetViews>
    <sheetView zoomScaleNormal="100" workbookViewId="0">
      <selection activeCell="W4" sqref="W4"/>
    </sheetView>
  </sheetViews>
  <sheetFormatPr defaultRowHeight="12.75"/>
  <cols>
    <col min="1" max="1" width="7.85546875" bestFit="1" customWidth="1"/>
    <col min="2" max="2" width="9.5703125" bestFit="1" customWidth="1"/>
    <col min="3" max="3" width="5" bestFit="1" customWidth="1"/>
    <col min="4" max="4" width="4.5703125" bestFit="1" customWidth="1"/>
    <col min="5" max="5" width="6.42578125" bestFit="1" customWidth="1"/>
    <col min="6" max="6" width="5" bestFit="1" customWidth="1"/>
    <col min="7" max="7" width="6.5703125" bestFit="1" customWidth="1"/>
    <col min="8" max="8" width="3" bestFit="1" customWidth="1"/>
    <col min="9" max="9" width="4.140625" bestFit="1" customWidth="1"/>
    <col min="10" max="10" width="7.5703125" bestFit="1" customWidth="1"/>
    <col min="11" max="11" width="7.85546875" bestFit="1" customWidth="1"/>
    <col min="12" max="12" width="3.85546875" customWidth="1"/>
    <col min="13" max="13" width="4.140625" bestFit="1" customWidth="1"/>
    <col min="14" max="14" width="7.28515625" bestFit="1" customWidth="1"/>
    <col min="15" max="15" width="2" bestFit="1" customWidth="1"/>
    <col min="16" max="16" width="7" bestFit="1" customWidth="1"/>
    <col min="17" max="17" width="2" bestFit="1" customWidth="1"/>
    <col min="18" max="18" width="7.5703125" bestFit="1" customWidth="1"/>
    <col min="19" max="19" width="2" bestFit="1" customWidth="1"/>
    <col min="20" max="20" width="6.42578125" bestFit="1" customWidth="1"/>
    <col min="21" max="21" width="2" bestFit="1" customWidth="1"/>
    <col min="22" max="22" width="5" bestFit="1" customWidth="1"/>
    <col min="23" max="23" width="8.5703125" bestFit="1" customWidth="1"/>
    <col min="24" max="24" width="5" bestFit="1" customWidth="1"/>
    <col min="25" max="25" width="12" bestFit="1" customWidth="1"/>
    <col min="26" max="26" width="3" bestFit="1" customWidth="1"/>
    <col min="27" max="27" width="4.140625" bestFit="1" customWidth="1"/>
    <col min="28" max="28" width="10.5703125" bestFit="1" customWidth="1"/>
    <col min="29" max="29" width="3.42578125" bestFit="1" customWidth="1"/>
    <col min="30" max="30" width="8.85546875" bestFit="1" customWidth="1"/>
    <col min="31" max="31" width="7.5703125" bestFit="1" customWidth="1"/>
    <col min="32" max="32" width="7.85546875" bestFit="1" customWidth="1"/>
    <col min="34" max="34" width="4.140625" bestFit="1" customWidth="1"/>
    <col min="35" max="35" width="7.28515625" bestFit="1" customWidth="1"/>
    <col min="36" max="36" width="2" bestFit="1" customWidth="1"/>
    <col min="37" max="37" width="7.5703125" bestFit="1" customWidth="1"/>
    <col min="38" max="38" width="2" bestFit="1" customWidth="1"/>
    <col min="39" max="39" width="8" bestFit="1" customWidth="1"/>
    <col min="40" max="40" width="2" bestFit="1" customWidth="1"/>
    <col min="41" max="41" width="7.5703125" bestFit="1" customWidth="1"/>
    <col min="42" max="42" width="2" bestFit="1" customWidth="1"/>
  </cols>
  <sheetData>
    <row r="1" spans="1:40" ht="20.45" customHeight="1" thickBot="1">
      <c r="A1" s="25" t="s">
        <v>60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AG1" s="2"/>
    </row>
    <row r="2" spans="1:40" ht="15.75" thickTop="1">
      <c r="A2" s="18" t="s">
        <v>50</v>
      </c>
      <c r="B2" s="26" t="s">
        <v>58</v>
      </c>
      <c r="C2" s="2" t="s">
        <v>15</v>
      </c>
      <c r="D2" s="18" t="s">
        <v>47</v>
      </c>
      <c r="E2" s="27" t="s">
        <v>58</v>
      </c>
      <c r="F2" s="15" t="s">
        <v>16</v>
      </c>
      <c r="G2" s="16" t="e">
        <f>E2*10^6</f>
        <v>#VALUE!</v>
      </c>
      <c r="H2" s="14" t="s">
        <v>17</v>
      </c>
      <c r="I2" s="18" t="s">
        <v>51</v>
      </c>
      <c r="J2" s="30" t="s">
        <v>58</v>
      </c>
      <c r="K2" s="2" t="s">
        <v>18</v>
      </c>
      <c r="N2" s="8" t="s">
        <v>33</v>
      </c>
      <c r="O2" s="8"/>
      <c r="P2" s="8" t="s">
        <v>35</v>
      </c>
      <c r="Q2" s="9"/>
      <c r="R2" s="8" t="s">
        <v>36</v>
      </c>
      <c r="S2" s="9"/>
      <c r="T2" s="8" t="s">
        <v>34</v>
      </c>
      <c r="AG2" s="2"/>
    </row>
    <row r="3" spans="1:40" ht="15">
      <c r="A3" s="18" t="s">
        <v>41</v>
      </c>
      <c r="B3" s="26" t="s">
        <v>58</v>
      </c>
      <c r="C3" s="2" t="s">
        <v>15</v>
      </c>
      <c r="D3" s="18" t="s">
        <v>48</v>
      </c>
      <c r="E3" s="27" t="s">
        <v>58</v>
      </c>
      <c r="F3" s="15" t="s">
        <v>32</v>
      </c>
      <c r="G3" s="16" t="e">
        <f t="shared" ref="G3:G5" si="0">E3*10^6</f>
        <v>#VALUE!</v>
      </c>
      <c r="H3" s="14" t="s">
        <v>17</v>
      </c>
      <c r="I3" s="18" t="s">
        <v>39</v>
      </c>
      <c r="J3" s="30" t="s">
        <v>58</v>
      </c>
      <c r="K3" s="2" t="s">
        <v>18</v>
      </c>
      <c r="M3" s="6" t="s">
        <v>3</v>
      </c>
      <c r="N3" s="30" t="s">
        <v>58</v>
      </c>
      <c r="O3" s="14" t="s">
        <v>14</v>
      </c>
      <c r="P3" s="30" t="s">
        <v>58</v>
      </c>
      <c r="Q3" s="14" t="s">
        <v>14</v>
      </c>
      <c r="R3" s="30" t="s">
        <v>58</v>
      </c>
      <c r="S3" s="14" t="s">
        <v>14</v>
      </c>
      <c r="T3" s="30" t="s">
        <v>58</v>
      </c>
      <c r="U3" s="14" t="s">
        <v>14</v>
      </c>
      <c r="AG3" s="2"/>
    </row>
    <row r="4" spans="1:40" ht="15">
      <c r="A4" s="18" t="s">
        <v>55</v>
      </c>
      <c r="B4" s="26" t="s">
        <v>58</v>
      </c>
      <c r="C4" s="2" t="s">
        <v>15</v>
      </c>
      <c r="D4" s="18" t="s">
        <v>49</v>
      </c>
      <c r="E4" s="27" t="s">
        <v>58</v>
      </c>
      <c r="F4" s="15" t="s">
        <v>16</v>
      </c>
      <c r="G4" s="1" t="e">
        <f t="shared" si="0"/>
        <v>#VALUE!</v>
      </c>
      <c r="H4" s="14" t="s">
        <v>17</v>
      </c>
      <c r="I4" s="18" t="s">
        <v>57</v>
      </c>
      <c r="J4" s="30" t="s">
        <v>58</v>
      </c>
      <c r="K4" s="2" t="s">
        <v>18</v>
      </c>
      <c r="M4" s="7" t="s">
        <v>5</v>
      </c>
      <c r="N4" s="30" t="s">
        <v>58</v>
      </c>
      <c r="O4" s="14" t="s">
        <v>14</v>
      </c>
      <c r="P4" s="30" t="s">
        <v>58</v>
      </c>
      <c r="Q4" s="14" t="s">
        <v>14</v>
      </c>
      <c r="R4" s="30" t="s">
        <v>58</v>
      </c>
      <c r="S4" s="14" t="s">
        <v>14</v>
      </c>
      <c r="T4" s="30" t="s">
        <v>58</v>
      </c>
      <c r="U4" s="14" t="s">
        <v>14</v>
      </c>
      <c r="AG4" s="2"/>
    </row>
    <row r="5" spans="1:40" ht="15.75" thickBot="1">
      <c r="A5" s="18" t="s">
        <v>37</v>
      </c>
      <c r="B5" s="26" t="s">
        <v>58</v>
      </c>
      <c r="C5" s="2" t="s">
        <v>15</v>
      </c>
      <c r="D5" s="18" t="s">
        <v>56</v>
      </c>
      <c r="E5" s="27" t="s">
        <v>58</v>
      </c>
      <c r="F5" s="15" t="s">
        <v>16</v>
      </c>
      <c r="G5" s="1" t="e">
        <f t="shared" si="0"/>
        <v>#VALUE!</v>
      </c>
      <c r="H5" s="14" t="s">
        <v>17</v>
      </c>
      <c r="I5" s="18" t="s">
        <v>40</v>
      </c>
      <c r="J5" s="30" t="s">
        <v>58</v>
      </c>
      <c r="K5" s="2" t="s">
        <v>18</v>
      </c>
      <c r="M5" s="12" t="s">
        <v>4</v>
      </c>
      <c r="N5" s="30" t="s">
        <v>58</v>
      </c>
      <c r="O5" s="17" t="s">
        <v>14</v>
      </c>
      <c r="P5" s="30" t="s">
        <v>58</v>
      </c>
      <c r="Q5" s="17" t="s">
        <v>14</v>
      </c>
      <c r="R5" s="30" t="s">
        <v>58</v>
      </c>
      <c r="S5" s="17" t="s">
        <v>14</v>
      </c>
      <c r="T5" s="30" t="s">
        <v>58</v>
      </c>
      <c r="U5" s="17" t="s">
        <v>14</v>
      </c>
    </row>
    <row r="6" spans="1:40">
      <c r="C6" s="2" t="s">
        <v>24</v>
      </c>
      <c r="D6" s="29" t="s">
        <v>58</v>
      </c>
      <c r="E6" s="2" t="s">
        <v>25</v>
      </c>
      <c r="I6" s="18" t="s">
        <v>28</v>
      </c>
      <c r="J6" s="28" t="s">
        <v>58</v>
      </c>
      <c r="K6" s="2" t="s">
        <v>31</v>
      </c>
      <c r="M6" s="10" t="s">
        <v>10</v>
      </c>
      <c r="N6" s="1" t="e">
        <f>N3+P3</f>
        <v>#VALUE!</v>
      </c>
      <c r="O6" s="14" t="s">
        <v>14</v>
      </c>
      <c r="AB6" s="3"/>
      <c r="AG6" s="2"/>
    </row>
    <row r="7" spans="1:40">
      <c r="C7" s="2" t="s">
        <v>26</v>
      </c>
      <c r="D7" s="14" t="e">
        <f>D6+1</f>
        <v>#VALUE!</v>
      </c>
      <c r="E7" s="2" t="s">
        <v>25</v>
      </c>
      <c r="I7" s="18" t="s">
        <v>29</v>
      </c>
      <c r="J7" s="21">
        <v>8.3140000000000001</v>
      </c>
      <c r="K7" s="2" t="s">
        <v>30</v>
      </c>
      <c r="M7" s="10" t="s">
        <v>4</v>
      </c>
      <c r="N7" s="1">
        <f>SUM(N5:T5)</f>
        <v>0</v>
      </c>
      <c r="O7" s="14" t="s">
        <v>14</v>
      </c>
    </row>
    <row r="8" spans="1:40" ht="15.75">
      <c r="C8" s="20" t="s">
        <v>27</v>
      </c>
      <c r="D8" s="2" t="e">
        <f>D7/D6</f>
        <v>#VALUE!</v>
      </c>
      <c r="M8" s="11" t="s">
        <v>11</v>
      </c>
      <c r="N8" s="13" t="e">
        <f>N7/N6</f>
        <v>#VALUE!</v>
      </c>
      <c r="O8" s="19" t="s">
        <v>14</v>
      </c>
      <c r="W8" s="4"/>
    </row>
    <row r="9" spans="1:40">
      <c r="A9" s="23" t="s">
        <v>33</v>
      </c>
      <c r="B9" s="23"/>
      <c r="C9" s="23"/>
      <c r="D9" s="4"/>
      <c r="P9" s="23" t="s">
        <v>35</v>
      </c>
      <c r="Q9" s="23"/>
      <c r="R9" s="23"/>
      <c r="S9" s="23"/>
      <c r="T9" s="23"/>
      <c r="U9" s="23"/>
      <c r="W9" s="4"/>
      <c r="AL9" s="4"/>
      <c r="AN9" s="4"/>
    </row>
    <row r="10" spans="1:40">
      <c r="A10" s="4" t="s">
        <v>1</v>
      </c>
      <c r="B10" s="4" t="s">
        <v>0</v>
      </c>
      <c r="C10" s="4" t="s">
        <v>2</v>
      </c>
      <c r="P10" s="4" t="s">
        <v>1</v>
      </c>
      <c r="R10" s="4" t="s">
        <v>0</v>
      </c>
      <c r="S10" s="4"/>
      <c r="T10" s="4" t="s">
        <v>2</v>
      </c>
      <c r="W10" s="3"/>
      <c r="AL10" s="5"/>
      <c r="AN10" s="3"/>
    </row>
    <row r="11" spans="1:40">
      <c r="A11" s="3" t="str">
        <f>B2</f>
        <v>xxx</v>
      </c>
      <c r="B11" s="5" t="str">
        <f>E2</f>
        <v>xxx</v>
      </c>
      <c r="C11" s="3" t="str">
        <f>J2</f>
        <v>xxx</v>
      </c>
      <c r="P11" s="3" t="str">
        <f>B3</f>
        <v>xxx</v>
      </c>
      <c r="R11" s="5" t="str">
        <f>E3</f>
        <v>xxx</v>
      </c>
      <c r="S11" s="3"/>
      <c r="T11" s="3" t="e">
        <f t="shared" ref="T11:T21" si="1">R11*P11/(0.01*8.314)</f>
        <v>#VALUE!</v>
      </c>
      <c r="W11" s="3"/>
      <c r="AL11" s="5"/>
      <c r="AN11" s="3"/>
    </row>
    <row r="12" spans="1:40">
      <c r="A12" s="3" t="e">
        <f t="shared" ref="A12:A21" si="2">(B11/B12)^1.4*A11</f>
        <v>#VALUE!</v>
      </c>
      <c r="B12" s="5" t="e">
        <f t="shared" ref="B12:B21" si="3">B11+($E$3-$E$2)/10</f>
        <v>#VALUE!</v>
      </c>
      <c r="C12" s="3" t="str">
        <f t="shared" ref="C12:C21" si="4">$C$11</f>
        <v>xxx</v>
      </c>
      <c r="P12" s="3" t="str">
        <f>P11</f>
        <v>xxx</v>
      </c>
      <c r="R12" s="5" t="e">
        <f t="shared" ref="R12:R21" si="5">R11+($E$4-$E$3)/10</f>
        <v>#VALUE!</v>
      </c>
      <c r="S12" s="3"/>
      <c r="T12" s="3" t="e">
        <f t="shared" si="1"/>
        <v>#VALUE!</v>
      </c>
      <c r="W12" s="3"/>
      <c r="AL12" s="5"/>
      <c r="AN12" s="3"/>
    </row>
    <row r="13" spans="1:40">
      <c r="A13" s="3" t="e">
        <f t="shared" si="2"/>
        <v>#VALUE!</v>
      </c>
      <c r="B13" s="5" t="e">
        <f t="shared" si="3"/>
        <v>#VALUE!</v>
      </c>
      <c r="C13" s="3" t="str">
        <f t="shared" si="4"/>
        <v>xxx</v>
      </c>
      <c r="P13" s="3" t="str">
        <f t="shared" ref="P13:P21" si="6">P12</f>
        <v>xxx</v>
      </c>
      <c r="R13" s="5" t="e">
        <f t="shared" si="5"/>
        <v>#VALUE!</v>
      </c>
      <c r="S13" s="3"/>
      <c r="T13" s="3" t="e">
        <f t="shared" si="1"/>
        <v>#VALUE!</v>
      </c>
      <c r="W13" s="3"/>
      <c r="AL13" s="5"/>
      <c r="AN13" s="3"/>
    </row>
    <row r="14" spans="1:40">
      <c r="A14" s="3" t="e">
        <f t="shared" si="2"/>
        <v>#VALUE!</v>
      </c>
      <c r="B14" s="5" t="e">
        <f t="shared" si="3"/>
        <v>#VALUE!</v>
      </c>
      <c r="C14" s="3" t="str">
        <f t="shared" si="4"/>
        <v>xxx</v>
      </c>
      <c r="P14" s="3" t="str">
        <f t="shared" si="6"/>
        <v>xxx</v>
      </c>
      <c r="R14" s="5" t="e">
        <f t="shared" si="5"/>
        <v>#VALUE!</v>
      </c>
      <c r="S14" s="3"/>
      <c r="T14" s="3" t="e">
        <f t="shared" si="1"/>
        <v>#VALUE!</v>
      </c>
      <c r="W14" s="3"/>
      <c r="AL14" s="5"/>
      <c r="AN14" s="3"/>
    </row>
    <row r="15" spans="1:40">
      <c r="A15" s="3" t="e">
        <f t="shared" si="2"/>
        <v>#VALUE!</v>
      </c>
      <c r="B15" s="5" t="e">
        <f t="shared" si="3"/>
        <v>#VALUE!</v>
      </c>
      <c r="C15" s="3" t="str">
        <f t="shared" si="4"/>
        <v>xxx</v>
      </c>
      <c r="P15" s="3" t="str">
        <f t="shared" si="6"/>
        <v>xxx</v>
      </c>
      <c r="R15" s="5" t="e">
        <f t="shared" si="5"/>
        <v>#VALUE!</v>
      </c>
      <c r="S15" s="3"/>
      <c r="T15" s="3" t="e">
        <f t="shared" si="1"/>
        <v>#VALUE!</v>
      </c>
      <c r="W15" s="3"/>
      <c r="AL15" s="5"/>
      <c r="AN15" s="3"/>
    </row>
    <row r="16" spans="1:40">
      <c r="A16" s="3" t="e">
        <f t="shared" si="2"/>
        <v>#VALUE!</v>
      </c>
      <c r="B16" s="5" t="e">
        <f t="shared" si="3"/>
        <v>#VALUE!</v>
      </c>
      <c r="C16" s="3" t="str">
        <f t="shared" si="4"/>
        <v>xxx</v>
      </c>
      <c r="P16" s="3" t="str">
        <f t="shared" si="6"/>
        <v>xxx</v>
      </c>
      <c r="R16" s="5" t="e">
        <f t="shared" si="5"/>
        <v>#VALUE!</v>
      </c>
      <c r="S16" s="3"/>
      <c r="T16" s="3" t="e">
        <f t="shared" si="1"/>
        <v>#VALUE!</v>
      </c>
      <c r="W16" s="3"/>
      <c r="AL16" s="5"/>
      <c r="AN16" s="3"/>
    </row>
    <row r="17" spans="1:40">
      <c r="A17" s="3" t="e">
        <f t="shared" si="2"/>
        <v>#VALUE!</v>
      </c>
      <c r="B17" s="5" t="e">
        <f t="shared" si="3"/>
        <v>#VALUE!</v>
      </c>
      <c r="C17" s="3" t="str">
        <f t="shared" si="4"/>
        <v>xxx</v>
      </c>
      <c r="P17" s="3" t="str">
        <f t="shared" si="6"/>
        <v>xxx</v>
      </c>
      <c r="R17" s="5" t="e">
        <f t="shared" si="5"/>
        <v>#VALUE!</v>
      </c>
      <c r="S17" s="3"/>
      <c r="T17" s="3" t="e">
        <f t="shared" si="1"/>
        <v>#VALUE!</v>
      </c>
      <c r="W17" s="3"/>
      <c r="AL17" s="5"/>
      <c r="AN17" s="3"/>
    </row>
    <row r="18" spans="1:40">
      <c r="A18" s="3" t="e">
        <f t="shared" si="2"/>
        <v>#VALUE!</v>
      </c>
      <c r="B18" s="5" t="e">
        <f t="shared" si="3"/>
        <v>#VALUE!</v>
      </c>
      <c r="C18" s="3" t="str">
        <f t="shared" si="4"/>
        <v>xxx</v>
      </c>
      <c r="P18" s="3" t="str">
        <f t="shared" si="6"/>
        <v>xxx</v>
      </c>
      <c r="R18" s="5" t="e">
        <f t="shared" si="5"/>
        <v>#VALUE!</v>
      </c>
      <c r="S18" s="3"/>
      <c r="T18" s="3" t="e">
        <f t="shared" si="1"/>
        <v>#VALUE!</v>
      </c>
      <c r="W18" s="3"/>
      <c r="AL18" s="5"/>
      <c r="AN18" s="3"/>
    </row>
    <row r="19" spans="1:40">
      <c r="A19" s="3" t="e">
        <f t="shared" si="2"/>
        <v>#VALUE!</v>
      </c>
      <c r="B19" s="5" t="e">
        <f t="shared" si="3"/>
        <v>#VALUE!</v>
      </c>
      <c r="C19" s="3" t="str">
        <f t="shared" si="4"/>
        <v>xxx</v>
      </c>
      <c r="P19" s="3" t="str">
        <f t="shared" si="6"/>
        <v>xxx</v>
      </c>
      <c r="R19" s="5" t="e">
        <f t="shared" si="5"/>
        <v>#VALUE!</v>
      </c>
      <c r="S19" s="3"/>
      <c r="T19" s="3" t="e">
        <f t="shared" si="1"/>
        <v>#VALUE!</v>
      </c>
      <c r="W19" s="3"/>
      <c r="AL19" s="5"/>
      <c r="AN19" s="3"/>
    </row>
    <row r="20" spans="1:40">
      <c r="A20" s="3" t="e">
        <f t="shared" si="2"/>
        <v>#VALUE!</v>
      </c>
      <c r="B20" s="5" t="e">
        <f t="shared" si="3"/>
        <v>#VALUE!</v>
      </c>
      <c r="C20" s="3" t="str">
        <f t="shared" si="4"/>
        <v>xxx</v>
      </c>
      <c r="P20" s="3" t="str">
        <f t="shared" si="6"/>
        <v>xxx</v>
      </c>
      <c r="R20" s="5" t="e">
        <f t="shared" si="5"/>
        <v>#VALUE!</v>
      </c>
      <c r="S20" s="3"/>
      <c r="T20" s="3" t="e">
        <f t="shared" si="1"/>
        <v>#VALUE!</v>
      </c>
      <c r="W20" s="3"/>
      <c r="AL20" s="5"/>
      <c r="AN20" s="3"/>
    </row>
    <row r="21" spans="1:40">
      <c r="A21" s="3" t="e">
        <f t="shared" si="2"/>
        <v>#VALUE!</v>
      </c>
      <c r="B21" s="5" t="e">
        <f t="shared" si="3"/>
        <v>#VALUE!</v>
      </c>
      <c r="C21" s="3" t="str">
        <f t="shared" si="4"/>
        <v>xxx</v>
      </c>
      <c r="P21" s="3" t="str">
        <f t="shared" si="6"/>
        <v>xxx</v>
      </c>
      <c r="R21" s="5" t="e">
        <f t="shared" si="5"/>
        <v>#VALUE!</v>
      </c>
      <c r="S21" s="3"/>
      <c r="T21" s="3" t="e">
        <f t="shared" si="1"/>
        <v>#VALUE!</v>
      </c>
    </row>
    <row r="23" spans="1:40">
      <c r="P23" s="23" t="s">
        <v>36</v>
      </c>
      <c r="Q23" s="23"/>
      <c r="R23" s="23"/>
      <c r="S23" s="23"/>
      <c r="T23" s="23"/>
      <c r="U23" s="23"/>
      <c r="W23" s="4"/>
    </row>
    <row r="24" spans="1:40">
      <c r="A24" s="23" t="s">
        <v>34</v>
      </c>
      <c r="B24" s="23"/>
      <c r="C24" s="23"/>
      <c r="D24" s="4"/>
      <c r="P24" s="4" t="s">
        <v>1</v>
      </c>
      <c r="R24" s="4" t="s">
        <v>0</v>
      </c>
      <c r="T24" s="4" t="s">
        <v>2</v>
      </c>
      <c r="W24" s="4"/>
      <c r="AL24" s="4"/>
      <c r="AN24" s="4"/>
    </row>
    <row r="25" spans="1:40">
      <c r="A25" s="4" t="s">
        <v>1</v>
      </c>
      <c r="B25" s="4" t="s">
        <v>0</v>
      </c>
      <c r="C25" s="4" t="s">
        <v>2</v>
      </c>
      <c r="P25" s="3" t="str">
        <f>B4</f>
        <v>xxx</v>
      </c>
      <c r="R25" s="5" t="str">
        <f>E4</f>
        <v>xxx</v>
      </c>
      <c r="S25" s="4"/>
      <c r="T25" s="3" t="str">
        <f>J4</f>
        <v>xxx</v>
      </c>
      <c r="W25" s="3"/>
      <c r="AL25" s="5"/>
      <c r="AN25" s="3"/>
    </row>
    <row r="26" spans="1:40">
      <c r="A26" s="3" t="str">
        <f>B5</f>
        <v>xxx</v>
      </c>
      <c r="B26" s="5" t="str">
        <f>E5</f>
        <v>xxx</v>
      </c>
      <c r="C26" s="3" t="e">
        <f t="shared" ref="C26:C36" si="7">B26*A26/(0.01*8.314)</f>
        <v>#VALUE!</v>
      </c>
      <c r="P26" s="3" t="e">
        <f t="shared" ref="P26:P35" si="8">(R25/R26)^1.4*P25</f>
        <v>#VALUE!</v>
      </c>
      <c r="R26" s="5" t="e">
        <f t="shared" ref="R26:R35" si="9">R25-($E$4-$E$5)/10</f>
        <v>#VALUE!</v>
      </c>
      <c r="S26" s="3"/>
      <c r="T26" s="3" t="str">
        <f t="shared" ref="T26:T35" si="10">$T$25</f>
        <v>xxx</v>
      </c>
      <c r="W26" s="3"/>
      <c r="AL26" s="5"/>
      <c r="AN26" s="3"/>
    </row>
    <row r="27" spans="1:40">
      <c r="A27" s="3" t="e">
        <f>A26+($B$2-$B$5)/10</f>
        <v>#VALUE!</v>
      </c>
      <c r="B27" s="5" t="e">
        <f t="shared" ref="B27:B36" si="11">B26-($E$5-$E$2)/10</f>
        <v>#VALUE!</v>
      </c>
      <c r="C27" s="3" t="e">
        <f t="shared" si="7"/>
        <v>#VALUE!</v>
      </c>
      <c r="P27" s="3" t="e">
        <f t="shared" si="8"/>
        <v>#VALUE!</v>
      </c>
      <c r="R27" s="5" t="e">
        <f t="shared" si="9"/>
        <v>#VALUE!</v>
      </c>
      <c r="S27" s="3"/>
      <c r="T27" s="3" t="str">
        <f t="shared" si="10"/>
        <v>xxx</v>
      </c>
      <c r="W27" s="3"/>
      <c r="AL27" s="5"/>
      <c r="AN27" s="3"/>
    </row>
    <row r="28" spans="1:40">
      <c r="A28" s="3" t="e">
        <f t="shared" ref="A28:A36" si="12">A27+($B$2-$B$5)/10</f>
        <v>#VALUE!</v>
      </c>
      <c r="B28" s="5" t="e">
        <f t="shared" si="11"/>
        <v>#VALUE!</v>
      </c>
      <c r="C28" s="3" t="e">
        <f t="shared" si="7"/>
        <v>#VALUE!</v>
      </c>
      <c r="P28" s="3" t="e">
        <f t="shared" si="8"/>
        <v>#VALUE!</v>
      </c>
      <c r="R28" s="5" t="e">
        <f t="shared" si="9"/>
        <v>#VALUE!</v>
      </c>
      <c r="S28" s="3"/>
      <c r="T28" s="3" t="str">
        <f t="shared" si="10"/>
        <v>xxx</v>
      </c>
      <c r="W28" s="3"/>
      <c r="AL28" s="5"/>
      <c r="AN28" s="3"/>
    </row>
    <row r="29" spans="1:40">
      <c r="A29" s="3" t="e">
        <f t="shared" si="12"/>
        <v>#VALUE!</v>
      </c>
      <c r="B29" s="5" t="e">
        <f t="shared" si="11"/>
        <v>#VALUE!</v>
      </c>
      <c r="C29" s="3" t="e">
        <f t="shared" si="7"/>
        <v>#VALUE!</v>
      </c>
      <c r="P29" s="3" t="e">
        <f t="shared" si="8"/>
        <v>#VALUE!</v>
      </c>
      <c r="R29" s="5" t="e">
        <f t="shared" si="9"/>
        <v>#VALUE!</v>
      </c>
      <c r="S29" s="3"/>
      <c r="T29" s="3" t="str">
        <f t="shared" si="10"/>
        <v>xxx</v>
      </c>
      <c r="W29" s="3"/>
      <c r="AL29" s="5"/>
      <c r="AN29" s="3"/>
    </row>
    <row r="30" spans="1:40">
      <c r="A30" s="3" t="e">
        <f t="shared" si="12"/>
        <v>#VALUE!</v>
      </c>
      <c r="B30" s="5" t="e">
        <f t="shared" si="11"/>
        <v>#VALUE!</v>
      </c>
      <c r="C30" s="3" t="e">
        <f t="shared" si="7"/>
        <v>#VALUE!</v>
      </c>
      <c r="P30" s="3" t="e">
        <f t="shared" si="8"/>
        <v>#VALUE!</v>
      </c>
      <c r="R30" s="5" t="e">
        <f t="shared" si="9"/>
        <v>#VALUE!</v>
      </c>
      <c r="S30" s="3"/>
      <c r="T30" s="3" t="str">
        <f t="shared" si="10"/>
        <v>xxx</v>
      </c>
      <c r="W30" s="3"/>
      <c r="AL30" s="5"/>
      <c r="AN30" s="3"/>
    </row>
    <row r="31" spans="1:40">
      <c r="A31" s="3" t="e">
        <f t="shared" si="12"/>
        <v>#VALUE!</v>
      </c>
      <c r="B31" s="5" t="e">
        <f t="shared" si="11"/>
        <v>#VALUE!</v>
      </c>
      <c r="C31" s="3" t="e">
        <f t="shared" si="7"/>
        <v>#VALUE!</v>
      </c>
      <c r="P31" s="3" t="e">
        <f t="shared" si="8"/>
        <v>#VALUE!</v>
      </c>
      <c r="R31" s="5" t="e">
        <f t="shared" si="9"/>
        <v>#VALUE!</v>
      </c>
      <c r="S31" s="3"/>
      <c r="T31" s="3" t="str">
        <f t="shared" si="10"/>
        <v>xxx</v>
      </c>
      <c r="W31" s="3"/>
      <c r="AL31" s="5"/>
      <c r="AN31" s="3"/>
    </row>
    <row r="32" spans="1:40">
      <c r="A32" s="3" t="e">
        <f t="shared" si="12"/>
        <v>#VALUE!</v>
      </c>
      <c r="B32" s="5" t="e">
        <f t="shared" si="11"/>
        <v>#VALUE!</v>
      </c>
      <c r="C32" s="3" t="e">
        <f t="shared" si="7"/>
        <v>#VALUE!</v>
      </c>
      <c r="P32" s="3" t="e">
        <f t="shared" si="8"/>
        <v>#VALUE!</v>
      </c>
      <c r="R32" s="5" t="e">
        <f t="shared" si="9"/>
        <v>#VALUE!</v>
      </c>
      <c r="S32" s="3"/>
      <c r="T32" s="3" t="str">
        <f t="shared" si="10"/>
        <v>xxx</v>
      </c>
      <c r="W32" s="3"/>
      <c r="AL32" s="5"/>
      <c r="AN32" s="3"/>
    </row>
    <row r="33" spans="1:40">
      <c r="A33" s="3" t="e">
        <f t="shared" si="12"/>
        <v>#VALUE!</v>
      </c>
      <c r="B33" s="5" t="e">
        <f t="shared" si="11"/>
        <v>#VALUE!</v>
      </c>
      <c r="C33" s="3" t="e">
        <f t="shared" si="7"/>
        <v>#VALUE!</v>
      </c>
      <c r="P33" s="3" t="e">
        <f t="shared" si="8"/>
        <v>#VALUE!</v>
      </c>
      <c r="R33" s="5" t="e">
        <f t="shared" si="9"/>
        <v>#VALUE!</v>
      </c>
      <c r="S33" s="3"/>
      <c r="T33" s="3" t="str">
        <f t="shared" si="10"/>
        <v>xxx</v>
      </c>
      <c r="W33" s="3"/>
      <c r="AL33" s="5"/>
      <c r="AN33" s="3"/>
    </row>
    <row r="34" spans="1:40">
      <c r="A34" s="3" t="e">
        <f t="shared" si="12"/>
        <v>#VALUE!</v>
      </c>
      <c r="B34" s="5" t="e">
        <f t="shared" si="11"/>
        <v>#VALUE!</v>
      </c>
      <c r="C34" s="3" t="e">
        <f t="shared" si="7"/>
        <v>#VALUE!</v>
      </c>
      <c r="P34" s="3" t="e">
        <f t="shared" si="8"/>
        <v>#VALUE!</v>
      </c>
      <c r="R34" s="5" t="e">
        <f t="shared" si="9"/>
        <v>#VALUE!</v>
      </c>
      <c r="S34" s="3"/>
      <c r="T34" s="3" t="str">
        <f t="shared" si="10"/>
        <v>xxx</v>
      </c>
      <c r="W34" s="3"/>
      <c r="AL34" s="5"/>
      <c r="AN34" s="3"/>
    </row>
    <row r="35" spans="1:40">
      <c r="A35" s="3" t="e">
        <f t="shared" si="12"/>
        <v>#VALUE!</v>
      </c>
      <c r="B35" s="5" t="e">
        <f t="shared" si="11"/>
        <v>#VALUE!</v>
      </c>
      <c r="C35" s="3" t="e">
        <f t="shared" si="7"/>
        <v>#VALUE!</v>
      </c>
      <c r="P35" s="3" t="e">
        <f t="shared" si="8"/>
        <v>#VALUE!</v>
      </c>
      <c r="R35" s="5" t="e">
        <f t="shared" si="9"/>
        <v>#VALUE!</v>
      </c>
      <c r="S35" s="3"/>
      <c r="T35" s="3" t="str">
        <f t="shared" si="10"/>
        <v>xxx</v>
      </c>
      <c r="W35" s="3"/>
      <c r="AL35" s="5"/>
      <c r="AN35" s="3"/>
    </row>
    <row r="36" spans="1:40">
      <c r="A36" s="3" t="e">
        <f t="shared" si="12"/>
        <v>#VALUE!</v>
      </c>
      <c r="B36" s="5" t="e">
        <f t="shared" si="11"/>
        <v>#VALUE!</v>
      </c>
      <c r="C36" s="3" t="e">
        <f t="shared" si="7"/>
        <v>#VALUE!</v>
      </c>
      <c r="U36" s="3"/>
    </row>
  </sheetData>
  <protectedRanges>
    <protectedRange sqref="B2:B5 E2:E5 D6 J2:J6 N3:N5 P3:P5 R3:R5 T3:T5" name="Range1"/>
  </protectedRanges>
  <mergeCells count="5">
    <mergeCell ref="A9:C9"/>
    <mergeCell ref="A24:C24"/>
    <mergeCell ref="P9:U9"/>
    <mergeCell ref="P23:U23"/>
    <mergeCell ref="A1:U1"/>
  </mergeCells>
  <pageMargins left="0.75" right="0.75" top="1" bottom="1" header="0.5" footer="0.5"/>
  <pageSetup paperSize="9" orientation="portrait" horizontalDpi="4294967293" verticalDpi="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36"/>
  <sheetViews>
    <sheetView tabSelected="1" zoomScaleNormal="100" workbookViewId="0">
      <selection activeCell="J4" sqref="J4"/>
    </sheetView>
  </sheetViews>
  <sheetFormatPr defaultRowHeight="12.75"/>
  <cols>
    <col min="1" max="1" width="7" bestFit="1" customWidth="1"/>
    <col min="2" max="2" width="9.5703125" bestFit="1" customWidth="1"/>
    <col min="3" max="3" width="5" customWidth="1"/>
    <col min="4" max="4" width="4.5703125" bestFit="1" customWidth="1"/>
    <col min="5" max="5" width="8.5703125" bestFit="1" customWidth="1"/>
    <col min="6" max="6" width="5" bestFit="1" customWidth="1"/>
    <col min="7" max="7" width="8.140625" bestFit="1" customWidth="1"/>
    <col min="8" max="8" width="3" bestFit="1" customWidth="1"/>
    <col min="9" max="9" width="3.85546875" bestFit="1" customWidth="1"/>
    <col min="10" max="10" width="7.5703125" bestFit="1" customWidth="1"/>
    <col min="11" max="11" width="7.85546875" bestFit="1" customWidth="1"/>
    <col min="12" max="12" width="3.140625" customWidth="1"/>
    <col min="13" max="13" width="4.140625" bestFit="1" customWidth="1"/>
    <col min="14" max="14" width="7.28515625" bestFit="1" customWidth="1"/>
    <col min="15" max="15" width="2" bestFit="1" customWidth="1"/>
    <col min="16" max="16" width="7" bestFit="1" customWidth="1"/>
    <col min="17" max="17" width="2" bestFit="1" customWidth="1"/>
    <col min="18" max="18" width="7.5703125" bestFit="1" customWidth="1"/>
    <col min="19" max="19" width="2" bestFit="1" customWidth="1"/>
    <col min="20" max="20" width="7" bestFit="1" customWidth="1"/>
    <col min="21" max="21" width="2" bestFit="1" customWidth="1"/>
    <col min="22" max="22" width="9.5703125" bestFit="1" customWidth="1"/>
    <col min="23" max="23" width="10.5703125" bestFit="1" customWidth="1"/>
    <col min="24" max="24" width="5" bestFit="1" customWidth="1"/>
    <col min="25" max="25" width="8.5703125" customWidth="1"/>
    <col min="26" max="26" width="3" bestFit="1" customWidth="1"/>
    <col min="28" max="28" width="13.7109375" bestFit="1" customWidth="1"/>
    <col min="29" max="29" width="3.42578125" bestFit="1" customWidth="1"/>
    <col min="36" max="36" width="2" bestFit="1" customWidth="1"/>
    <col min="38" max="38" width="2" bestFit="1" customWidth="1"/>
    <col min="40" max="40" width="2" bestFit="1" customWidth="1"/>
    <col min="42" max="42" width="2" bestFit="1" customWidth="1"/>
  </cols>
  <sheetData>
    <row r="1" spans="1:40" ht="20.100000000000001" customHeight="1" thickBot="1">
      <c r="A1" s="25" t="s">
        <v>59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</row>
    <row r="2" spans="1:40" ht="15.75" thickTop="1">
      <c r="A2" s="18" t="s">
        <v>23</v>
      </c>
      <c r="B2" s="26" t="s">
        <v>58</v>
      </c>
      <c r="C2" s="2" t="s">
        <v>15</v>
      </c>
      <c r="D2" s="18" t="s">
        <v>43</v>
      </c>
      <c r="E2" s="31" t="s">
        <v>58</v>
      </c>
      <c r="F2" s="15" t="s">
        <v>16</v>
      </c>
      <c r="G2" s="16" t="e">
        <f>E2*10^6</f>
        <v>#VALUE!</v>
      </c>
      <c r="H2" s="14" t="s">
        <v>17</v>
      </c>
      <c r="I2" s="18" t="s">
        <v>12</v>
      </c>
      <c r="J2" s="26" t="s">
        <v>58</v>
      </c>
      <c r="K2" s="2" t="s">
        <v>18</v>
      </c>
      <c r="N2" s="8" t="s">
        <v>6</v>
      </c>
      <c r="O2" s="8"/>
      <c r="P2" s="9" t="s">
        <v>7</v>
      </c>
      <c r="Q2" s="9"/>
      <c r="R2" s="9" t="s">
        <v>8</v>
      </c>
      <c r="S2" s="9"/>
      <c r="T2" s="9" t="s">
        <v>9</v>
      </c>
      <c r="AG2" s="2"/>
    </row>
    <row r="3" spans="1:40" ht="15">
      <c r="A3" s="18" t="s">
        <v>45</v>
      </c>
      <c r="B3" s="26" t="s">
        <v>58</v>
      </c>
      <c r="C3" s="2" t="s">
        <v>15</v>
      </c>
      <c r="D3" s="18" t="s">
        <v>44</v>
      </c>
      <c r="E3" s="31" t="s">
        <v>58</v>
      </c>
      <c r="F3" s="15" t="s">
        <v>16</v>
      </c>
      <c r="G3" s="16" t="e">
        <f t="shared" ref="G3:G5" si="0">E3*10^6</f>
        <v>#VALUE!</v>
      </c>
      <c r="H3" s="14" t="s">
        <v>17</v>
      </c>
      <c r="I3" s="18" t="s">
        <v>46</v>
      </c>
      <c r="J3" s="26" t="s">
        <v>58</v>
      </c>
      <c r="K3" s="2" t="s">
        <v>18</v>
      </c>
      <c r="M3" s="6" t="s">
        <v>3</v>
      </c>
      <c r="N3" s="26" t="s">
        <v>58</v>
      </c>
      <c r="O3" s="14" t="s">
        <v>14</v>
      </c>
      <c r="P3" s="26" t="s">
        <v>58</v>
      </c>
      <c r="Q3" s="14" t="s">
        <v>14</v>
      </c>
      <c r="R3" s="26" t="s">
        <v>58</v>
      </c>
      <c r="S3" s="14" t="s">
        <v>14</v>
      </c>
      <c r="T3" s="26" t="s">
        <v>58</v>
      </c>
      <c r="U3" s="14" t="s">
        <v>14</v>
      </c>
      <c r="AG3" s="2"/>
    </row>
    <row r="4" spans="1:40" ht="15">
      <c r="A4" s="18" t="s">
        <v>13</v>
      </c>
      <c r="B4" s="26" t="s">
        <v>58</v>
      </c>
      <c r="C4" s="2" t="s">
        <v>15</v>
      </c>
      <c r="D4" s="18" t="s">
        <v>42</v>
      </c>
      <c r="E4" s="31" t="s">
        <v>58</v>
      </c>
      <c r="F4" s="15" t="s">
        <v>16</v>
      </c>
      <c r="G4" s="1" t="e">
        <f t="shared" si="0"/>
        <v>#VALUE!</v>
      </c>
      <c r="H4" s="14" t="s">
        <v>17</v>
      </c>
      <c r="I4" s="18" t="s">
        <v>38</v>
      </c>
      <c r="J4" s="26" t="s">
        <v>58</v>
      </c>
      <c r="K4" s="2" t="s">
        <v>18</v>
      </c>
      <c r="M4" s="7" t="s">
        <v>5</v>
      </c>
      <c r="N4" s="26" t="s">
        <v>58</v>
      </c>
      <c r="O4" s="14" t="s">
        <v>14</v>
      </c>
      <c r="P4" s="26" t="s">
        <v>58</v>
      </c>
      <c r="Q4" s="14" t="s">
        <v>14</v>
      </c>
      <c r="R4" s="26" t="s">
        <v>58</v>
      </c>
      <c r="S4" s="14" t="s">
        <v>14</v>
      </c>
      <c r="T4" s="26" t="s">
        <v>58</v>
      </c>
      <c r="U4" s="14" t="s">
        <v>14</v>
      </c>
      <c r="AG4" s="2"/>
    </row>
    <row r="5" spans="1:40" ht="15.75" thickBot="1">
      <c r="A5" s="18" t="s">
        <v>53</v>
      </c>
      <c r="B5" s="26" t="s">
        <v>58</v>
      </c>
      <c r="C5" s="2" t="s">
        <v>15</v>
      </c>
      <c r="D5" s="18" t="s">
        <v>54</v>
      </c>
      <c r="E5" s="31" t="s">
        <v>58</v>
      </c>
      <c r="F5" s="15" t="s">
        <v>16</v>
      </c>
      <c r="G5" s="1" t="e">
        <f t="shared" si="0"/>
        <v>#VALUE!</v>
      </c>
      <c r="H5" s="14" t="s">
        <v>17</v>
      </c>
      <c r="I5" s="18" t="s">
        <v>52</v>
      </c>
      <c r="J5" s="26" t="s">
        <v>58</v>
      </c>
      <c r="K5" s="2" t="s">
        <v>18</v>
      </c>
      <c r="M5" s="12" t="s">
        <v>4</v>
      </c>
      <c r="N5" s="26" t="s">
        <v>58</v>
      </c>
      <c r="O5" s="17" t="s">
        <v>14</v>
      </c>
      <c r="P5" s="26" t="s">
        <v>58</v>
      </c>
      <c r="Q5" s="17" t="s">
        <v>14</v>
      </c>
      <c r="R5" s="26" t="s">
        <v>58</v>
      </c>
      <c r="S5" s="17" t="s">
        <v>14</v>
      </c>
      <c r="T5" s="26" t="s">
        <v>58</v>
      </c>
      <c r="U5" s="17" t="s">
        <v>14</v>
      </c>
      <c r="AG5" s="2"/>
    </row>
    <row r="6" spans="1:40">
      <c r="C6" s="2" t="s">
        <v>24</v>
      </c>
      <c r="D6" s="26" t="s">
        <v>58</v>
      </c>
      <c r="E6" s="2" t="s">
        <v>25</v>
      </c>
      <c r="I6" s="18" t="s">
        <v>28</v>
      </c>
      <c r="J6" s="26" t="s">
        <v>58</v>
      </c>
      <c r="K6" s="2" t="s">
        <v>31</v>
      </c>
      <c r="M6" s="10" t="s">
        <v>10</v>
      </c>
      <c r="N6" s="1" t="e">
        <f>N3+P3</f>
        <v>#VALUE!</v>
      </c>
      <c r="O6" s="14" t="s">
        <v>14</v>
      </c>
    </row>
    <row r="7" spans="1:40">
      <c r="C7" s="2" t="s">
        <v>26</v>
      </c>
      <c r="D7" s="14" t="e">
        <f>D6+1</f>
        <v>#VALUE!</v>
      </c>
      <c r="E7" s="2" t="s">
        <v>25</v>
      </c>
      <c r="G7" s="3"/>
      <c r="I7" s="18" t="s">
        <v>29</v>
      </c>
      <c r="J7" s="21">
        <v>8.3140000000000001</v>
      </c>
      <c r="K7" s="2" t="s">
        <v>30</v>
      </c>
      <c r="M7" s="10" t="s">
        <v>4</v>
      </c>
      <c r="N7" s="1">
        <f>SUM(N5:T5)</f>
        <v>0</v>
      </c>
      <c r="O7" s="14" t="s">
        <v>14</v>
      </c>
      <c r="AG7" s="2"/>
    </row>
    <row r="8" spans="1:40" ht="15.75">
      <c r="C8" s="20" t="s">
        <v>27</v>
      </c>
      <c r="D8" s="2" t="e">
        <f>D7/D6</f>
        <v>#VALUE!</v>
      </c>
      <c r="G8" s="22"/>
      <c r="M8" s="11" t="s">
        <v>11</v>
      </c>
      <c r="N8" s="13" t="e">
        <f>N7/N6</f>
        <v>#VALUE!</v>
      </c>
      <c r="O8" s="19" t="s">
        <v>14</v>
      </c>
    </row>
    <row r="9" spans="1:40">
      <c r="A9" s="23" t="s">
        <v>19</v>
      </c>
      <c r="B9" s="24"/>
      <c r="C9" s="24"/>
      <c r="D9" s="24"/>
      <c r="P9" s="23" t="s">
        <v>21</v>
      </c>
      <c r="Q9" s="24"/>
      <c r="R9" s="24"/>
      <c r="S9" s="24"/>
      <c r="T9" s="24"/>
      <c r="Z9" s="4"/>
    </row>
    <row r="10" spans="1:40">
      <c r="A10" s="4" t="s">
        <v>1</v>
      </c>
      <c r="B10" s="4" t="s">
        <v>0</v>
      </c>
      <c r="C10" s="4" t="s">
        <v>2</v>
      </c>
      <c r="P10" s="4" t="s">
        <v>1</v>
      </c>
      <c r="R10" s="4" t="s">
        <v>0</v>
      </c>
      <c r="T10" s="4" t="s">
        <v>2</v>
      </c>
      <c r="X10" s="4"/>
      <c r="Z10" s="4"/>
      <c r="AL10" s="4"/>
      <c r="AN10" s="4"/>
    </row>
    <row r="11" spans="1:40">
      <c r="A11" s="3" t="str">
        <f>B2</f>
        <v>xxx</v>
      </c>
      <c r="B11" s="5" t="str">
        <f>E2</f>
        <v>xxx</v>
      </c>
      <c r="C11" s="3" t="str">
        <f>J2</f>
        <v>xxx</v>
      </c>
      <c r="P11" s="3" t="str">
        <f>B3</f>
        <v>xxx</v>
      </c>
      <c r="R11" s="5" t="str">
        <f>E3</f>
        <v>xxx</v>
      </c>
      <c r="T11" s="3" t="e">
        <f t="shared" ref="T11:T21" si="1">R11*P11/(0.01*8.314)</f>
        <v>#VALUE!</v>
      </c>
      <c r="X11" s="3"/>
      <c r="Z11" s="3"/>
      <c r="AL11" s="5"/>
      <c r="AN11" s="3"/>
    </row>
    <row r="12" spans="1:40">
      <c r="A12" s="3" t="e">
        <f t="shared" ref="A12:A21" si="2">(B11/B12)^1.4*A11</f>
        <v>#VALUE!</v>
      </c>
      <c r="B12" s="5" t="e">
        <f t="shared" ref="B12:B21" si="3">B11+($E$3-$E$2)/10</f>
        <v>#VALUE!</v>
      </c>
      <c r="C12" s="3" t="str">
        <f t="shared" ref="C12:C21" si="4">$C$11</f>
        <v>xxx</v>
      </c>
      <c r="P12" s="3" t="e">
        <f t="shared" ref="P12:P21" si="5">P11+($B$4-$B$3)/10</f>
        <v>#VALUE!</v>
      </c>
      <c r="R12" s="5" t="str">
        <f t="shared" ref="R12:R21" si="6">$R$11</f>
        <v>xxx</v>
      </c>
      <c r="T12" s="3" t="e">
        <f t="shared" si="1"/>
        <v>#VALUE!</v>
      </c>
      <c r="X12" s="3"/>
      <c r="Z12" s="3"/>
      <c r="AL12" s="5"/>
      <c r="AN12" s="3"/>
    </row>
    <row r="13" spans="1:40">
      <c r="A13" s="3" t="e">
        <f t="shared" si="2"/>
        <v>#VALUE!</v>
      </c>
      <c r="B13" s="5" t="e">
        <f t="shared" si="3"/>
        <v>#VALUE!</v>
      </c>
      <c r="C13" s="3" t="str">
        <f t="shared" si="4"/>
        <v>xxx</v>
      </c>
      <c r="P13" s="3" t="e">
        <f t="shared" si="5"/>
        <v>#VALUE!</v>
      </c>
      <c r="R13" s="5" t="str">
        <f t="shared" si="6"/>
        <v>xxx</v>
      </c>
      <c r="T13" s="3" t="e">
        <f t="shared" si="1"/>
        <v>#VALUE!</v>
      </c>
      <c r="X13" s="3"/>
      <c r="Z13" s="3"/>
      <c r="AL13" s="5"/>
      <c r="AN13" s="3"/>
    </row>
    <row r="14" spans="1:40">
      <c r="A14" s="3" t="e">
        <f t="shared" si="2"/>
        <v>#VALUE!</v>
      </c>
      <c r="B14" s="5" t="e">
        <f t="shared" si="3"/>
        <v>#VALUE!</v>
      </c>
      <c r="C14" s="3" t="str">
        <f t="shared" si="4"/>
        <v>xxx</v>
      </c>
      <c r="P14" s="3" t="e">
        <f t="shared" si="5"/>
        <v>#VALUE!</v>
      </c>
      <c r="R14" s="5" t="str">
        <f t="shared" si="6"/>
        <v>xxx</v>
      </c>
      <c r="T14" s="3" t="e">
        <f t="shared" si="1"/>
        <v>#VALUE!</v>
      </c>
      <c r="X14" s="3"/>
      <c r="Z14" s="3"/>
      <c r="AL14" s="5"/>
      <c r="AN14" s="3"/>
    </row>
    <row r="15" spans="1:40">
      <c r="A15" s="3" t="e">
        <f t="shared" si="2"/>
        <v>#VALUE!</v>
      </c>
      <c r="B15" s="5" t="e">
        <f t="shared" si="3"/>
        <v>#VALUE!</v>
      </c>
      <c r="C15" s="3" t="str">
        <f t="shared" si="4"/>
        <v>xxx</v>
      </c>
      <c r="P15" s="3" t="e">
        <f t="shared" si="5"/>
        <v>#VALUE!</v>
      </c>
      <c r="R15" s="5" t="str">
        <f t="shared" si="6"/>
        <v>xxx</v>
      </c>
      <c r="T15" s="3" t="e">
        <f t="shared" si="1"/>
        <v>#VALUE!</v>
      </c>
      <c r="X15" s="3"/>
      <c r="Z15" s="3"/>
      <c r="AL15" s="5"/>
      <c r="AN15" s="3"/>
    </row>
    <row r="16" spans="1:40">
      <c r="A16" s="3" t="e">
        <f t="shared" si="2"/>
        <v>#VALUE!</v>
      </c>
      <c r="B16" s="5" t="e">
        <f t="shared" si="3"/>
        <v>#VALUE!</v>
      </c>
      <c r="C16" s="3" t="str">
        <f t="shared" si="4"/>
        <v>xxx</v>
      </c>
      <c r="P16" s="3" t="e">
        <f t="shared" si="5"/>
        <v>#VALUE!</v>
      </c>
      <c r="R16" s="5" t="str">
        <f t="shared" si="6"/>
        <v>xxx</v>
      </c>
      <c r="T16" s="3" t="e">
        <f t="shared" si="1"/>
        <v>#VALUE!</v>
      </c>
      <c r="X16" s="3"/>
      <c r="Z16" s="3"/>
      <c r="AL16" s="5"/>
      <c r="AN16" s="3"/>
    </row>
    <row r="17" spans="1:40">
      <c r="A17" s="3" t="e">
        <f t="shared" si="2"/>
        <v>#VALUE!</v>
      </c>
      <c r="B17" s="5" t="e">
        <f t="shared" si="3"/>
        <v>#VALUE!</v>
      </c>
      <c r="C17" s="3" t="str">
        <f t="shared" si="4"/>
        <v>xxx</v>
      </c>
      <c r="P17" s="3" t="e">
        <f t="shared" si="5"/>
        <v>#VALUE!</v>
      </c>
      <c r="R17" s="5" t="str">
        <f t="shared" si="6"/>
        <v>xxx</v>
      </c>
      <c r="T17" s="3" t="e">
        <f t="shared" si="1"/>
        <v>#VALUE!</v>
      </c>
      <c r="X17" s="3"/>
      <c r="Z17" s="3"/>
      <c r="AL17" s="5"/>
      <c r="AN17" s="3"/>
    </row>
    <row r="18" spans="1:40">
      <c r="A18" s="3" t="e">
        <f t="shared" si="2"/>
        <v>#VALUE!</v>
      </c>
      <c r="B18" s="5" t="e">
        <f t="shared" si="3"/>
        <v>#VALUE!</v>
      </c>
      <c r="C18" s="3" t="str">
        <f t="shared" si="4"/>
        <v>xxx</v>
      </c>
      <c r="P18" s="3" t="e">
        <f t="shared" si="5"/>
        <v>#VALUE!</v>
      </c>
      <c r="R18" s="5" t="str">
        <f t="shared" si="6"/>
        <v>xxx</v>
      </c>
      <c r="T18" s="3" t="e">
        <f t="shared" si="1"/>
        <v>#VALUE!</v>
      </c>
      <c r="X18" s="3"/>
      <c r="Z18" s="3"/>
      <c r="AL18" s="5"/>
      <c r="AN18" s="3"/>
    </row>
    <row r="19" spans="1:40">
      <c r="A19" s="3" t="e">
        <f t="shared" si="2"/>
        <v>#VALUE!</v>
      </c>
      <c r="B19" s="5" t="e">
        <f t="shared" si="3"/>
        <v>#VALUE!</v>
      </c>
      <c r="C19" s="3" t="str">
        <f t="shared" si="4"/>
        <v>xxx</v>
      </c>
      <c r="P19" s="3" t="e">
        <f t="shared" si="5"/>
        <v>#VALUE!</v>
      </c>
      <c r="R19" s="5" t="str">
        <f t="shared" si="6"/>
        <v>xxx</v>
      </c>
      <c r="T19" s="3" t="e">
        <f t="shared" si="1"/>
        <v>#VALUE!</v>
      </c>
      <c r="X19" s="3"/>
      <c r="Z19" s="3"/>
      <c r="AL19" s="5"/>
      <c r="AN19" s="3"/>
    </row>
    <row r="20" spans="1:40">
      <c r="A20" s="3" t="e">
        <f t="shared" si="2"/>
        <v>#VALUE!</v>
      </c>
      <c r="B20" s="5" t="e">
        <f t="shared" si="3"/>
        <v>#VALUE!</v>
      </c>
      <c r="C20" s="3" t="str">
        <f t="shared" si="4"/>
        <v>xxx</v>
      </c>
      <c r="P20" s="3" t="e">
        <f t="shared" si="5"/>
        <v>#VALUE!</v>
      </c>
      <c r="R20" s="5" t="str">
        <f t="shared" si="6"/>
        <v>xxx</v>
      </c>
      <c r="T20" s="3" t="e">
        <f t="shared" si="1"/>
        <v>#VALUE!</v>
      </c>
      <c r="X20" s="3"/>
      <c r="Z20" s="3"/>
      <c r="AL20" s="5"/>
      <c r="AN20" s="3"/>
    </row>
    <row r="21" spans="1:40">
      <c r="A21" s="3" t="e">
        <f t="shared" si="2"/>
        <v>#VALUE!</v>
      </c>
      <c r="B21" s="5" t="e">
        <f t="shared" si="3"/>
        <v>#VALUE!</v>
      </c>
      <c r="C21" s="3" t="str">
        <f t="shared" si="4"/>
        <v>xxx</v>
      </c>
      <c r="P21" s="3" t="e">
        <f t="shared" si="5"/>
        <v>#VALUE!</v>
      </c>
      <c r="R21" s="5" t="str">
        <f t="shared" si="6"/>
        <v>xxx</v>
      </c>
      <c r="T21" s="3" t="e">
        <f t="shared" si="1"/>
        <v>#VALUE!</v>
      </c>
      <c r="X21" s="3"/>
      <c r="Z21" s="3"/>
      <c r="AL21" s="5"/>
      <c r="AN21" s="3"/>
    </row>
    <row r="24" spans="1:40">
      <c r="A24" s="23" t="s">
        <v>22</v>
      </c>
      <c r="B24" s="24"/>
      <c r="C24" s="24"/>
      <c r="D24" s="24"/>
      <c r="P24" s="23" t="s">
        <v>20</v>
      </c>
      <c r="Q24" s="24"/>
      <c r="R24" s="24"/>
      <c r="S24" s="24"/>
      <c r="T24" s="24"/>
      <c r="Z24" s="4"/>
    </row>
    <row r="25" spans="1:40">
      <c r="A25" s="4" t="s">
        <v>1</v>
      </c>
      <c r="B25" s="4" t="s">
        <v>0</v>
      </c>
      <c r="C25" s="4" t="s">
        <v>2</v>
      </c>
      <c r="P25" s="4" t="s">
        <v>1</v>
      </c>
      <c r="R25" s="4" t="s">
        <v>0</v>
      </c>
      <c r="T25" s="4" t="s">
        <v>2</v>
      </c>
      <c r="X25" s="4"/>
      <c r="Z25" s="4"/>
      <c r="AL25" s="4"/>
      <c r="AN25" s="4"/>
    </row>
    <row r="26" spans="1:40">
      <c r="A26" s="3" t="str">
        <f>B5</f>
        <v>xxx</v>
      </c>
      <c r="B26" s="5" t="str">
        <f>E5</f>
        <v>xxx</v>
      </c>
      <c r="C26" s="3" t="e">
        <f t="shared" ref="C26:C36" si="7">B26*A26/(0.01*8.314)</f>
        <v>#VALUE!</v>
      </c>
      <c r="P26" s="3" t="str">
        <f>B4</f>
        <v>xxx</v>
      </c>
      <c r="R26" s="5" t="str">
        <f>E4</f>
        <v>xxx</v>
      </c>
      <c r="T26" s="3" t="str">
        <f>J4</f>
        <v>xxx</v>
      </c>
      <c r="X26" s="3"/>
      <c r="Z26" s="3"/>
      <c r="AL26" s="5"/>
      <c r="AN26" s="3"/>
    </row>
    <row r="27" spans="1:40">
      <c r="A27" s="3" t="e">
        <f t="shared" ref="A27:A36" si="8">A26+($B$2-$B$5)/10</f>
        <v>#VALUE!</v>
      </c>
      <c r="B27" s="5" t="e">
        <f t="shared" ref="B27:B36" si="9">B26-($E$5-$E$2)/10</f>
        <v>#VALUE!</v>
      </c>
      <c r="C27" s="3" t="e">
        <f t="shared" si="7"/>
        <v>#VALUE!</v>
      </c>
      <c r="P27" s="3" t="e">
        <f t="shared" ref="P27:P36" si="10">(R26/R27)^1.4*P26</f>
        <v>#VALUE!</v>
      </c>
      <c r="R27" s="5" t="e">
        <f t="shared" ref="R27:R36" si="11">R26-($E$4-$E$5)/10</f>
        <v>#VALUE!</v>
      </c>
      <c r="T27" s="3" t="str">
        <f t="shared" ref="T27:T36" si="12">$T$26</f>
        <v>xxx</v>
      </c>
      <c r="X27" s="3"/>
      <c r="Z27" s="3"/>
      <c r="AL27" s="5"/>
      <c r="AN27" s="3"/>
    </row>
    <row r="28" spans="1:40">
      <c r="A28" s="3" t="e">
        <f t="shared" si="8"/>
        <v>#VALUE!</v>
      </c>
      <c r="B28" s="5" t="e">
        <f t="shared" si="9"/>
        <v>#VALUE!</v>
      </c>
      <c r="C28" s="3" t="e">
        <f t="shared" si="7"/>
        <v>#VALUE!</v>
      </c>
      <c r="P28" s="3" t="e">
        <f t="shared" si="10"/>
        <v>#VALUE!</v>
      </c>
      <c r="R28" s="5" t="e">
        <f t="shared" si="11"/>
        <v>#VALUE!</v>
      </c>
      <c r="T28" s="3" t="str">
        <f t="shared" si="12"/>
        <v>xxx</v>
      </c>
      <c r="X28" s="3"/>
      <c r="Z28" s="3"/>
      <c r="AL28" s="5"/>
      <c r="AN28" s="3"/>
    </row>
    <row r="29" spans="1:40">
      <c r="A29" s="3" t="e">
        <f t="shared" si="8"/>
        <v>#VALUE!</v>
      </c>
      <c r="B29" s="5" t="e">
        <f t="shared" si="9"/>
        <v>#VALUE!</v>
      </c>
      <c r="C29" s="3" t="e">
        <f t="shared" si="7"/>
        <v>#VALUE!</v>
      </c>
      <c r="P29" s="3" t="e">
        <f t="shared" si="10"/>
        <v>#VALUE!</v>
      </c>
      <c r="R29" s="5" t="e">
        <f t="shared" si="11"/>
        <v>#VALUE!</v>
      </c>
      <c r="T29" s="3" t="str">
        <f t="shared" si="12"/>
        <v>xxx</v>
      </c>
      <c r="X29" s="3"/>
      <c r="Z29" s="3"/>
      <c r="AL29" s="5"/>
      <c r="AN29" s="3"/>
    </row>
    <row r="30" spans="1:40">
      <c r="A30" s="3" t="e">
        <f t="shared" si="8"/>
        <v>#VALUE!</v>
      </c>
      <c r="B30" s="5" t="e">
        <f t="shared" si="9"/>
        <v>#VALUE!</v>
      </c>
      <c r="C30" s="3" t="e">
        <f t="shared" si="7"/>
        <v>#VALUE!</v>
      </c>
      <c r="P30" s="3" t="e">
        <f t="shared" si="10"/>
        <v>#VALUE!</v>
      </c>
      <c r="R30" s="5" t="e">
        <f t="shared" si="11"/>
        <v>#VALUE!</v>
      </c>
      <c r="T30" s="3" t="str">
        <f t="shared" si="12"/>
        <v>xxx</v>
      </c>
      <c r="X30" s="3"/>
      <c r="Z30" s="3"/>
      <c r="AL30" s="5"/>
      <c r="AN30" s="3"/>
    </row>
    <row r="31" spans="1:40">
      <c r="A31" s="3" t="e">
        <f t="shared" si="8"/>
        <v>#VALUE!</v>
      </c>
      <c r="B31" s="5" t="e">
        <f t="shared" si="9"/>
        <v>#VALUE!</v>
      </c>
      <c r="C31" s="3" t="e">
        <f t="shared" si="7"/>
        <v>#VALUE!</v>
      </c>
      <c r="P31" s="3" t="e">
        <f t="shared" si="10"/>
        <v>#VALUE!</v>
      </c>
      <c r="R31" s="5" t="e">
        <f t="shared" si="11"/>
        <v>#VALUE!</v>
      </c>
      <c r="T31" s="3" t="str">
        <f t="shared" si="12"/>
        <v>xxx</v>
      </c>
      <c r="X31" s="3"/>
      <c r="Z31" s="3"/>
      <c r="AL31" s="5"/>
      <c r="AN31" s="3"/>
    </row>
    <row r="32" spans="1:40">
      <c r="A32" s="3" t="e">
        <f t="shared" si="8"/>
        <v>#VALUE!</v>
      </c>
      <c r="B32" s="5" t="e">
        <f t="shared" si="9"/>
        <v>#VALUE!</v>
      </c>
      <c r="C32" s="3" t="e">
        <f t="shared" si="7"/>
        <v>#VALUE!</v>
      </c>
      <c r="P32" s="3" t="e">
        <f t="shared" si="10"/>
        <v>#VALUE!</v>
      </c>
      <c r="R32" s="5" t="e">
        <f t="shared" si="11"/>
        <v>#VALUE!</v>
      </c>
      <c r="T32" s="3" t="str">
        <f t="shared" si="12"/>
        <v>xxx</v>
      </c>
      <c r="X32" s="3"/>
      <c r="Z32" s="3"/>
      <c r="AL32" s="5"/>
      <c r="AN32" s="3"/>
    </row>
    <row r="33" spans="1:40">
      <c r="A33" s="3" t="e">
        <f t="shared" si="8"/>
        <v>#VALUE!</v>
      </c>
      <c r="B33" s="5" t="e">
        <f t="shared" si="9"/>
        <v>#VALUE!</v>
      </c>
      <c r="C33" s="3" t="e">
        <f t="shared" si="7"/>
        <v>#VALUE!</v>
      </c>
      <c r="P33" s="3" t="e">
        <f t="shared" si="10"/>
        <v>#VALUE!</v>
      </c>
      <c r="R33" s="5" t="e">
        <f t="shared" si="11"/>
        <v>#VALUE!</v>
      </c>
      <c r="T33" s="3" t="str">
        <f t="shared" si="12"/>
        <v>xxx</v>
      </c>
      <c r="X33" s="3"/>
      <c r="Z33" s="3"/>
      <c r="AL33" s="5"/>
      <c r="AN33" s="3"/>
    </row>
    <row r="34" spans="1:40">
      <c r="A34" s="3" t="e">
        <f t="shared" si="8"/>
        <v>#VALUE!</v>
      </c>
      <c r="B34" s="5" t="e">
        <f t="shared" si="9"/>
        <v>#VALUE!</v>
      </c>
      <c r="C34" s="3" t="e">
        <f t="shared" si="7"/>
        <v>#VALUE!</v>
      </c>
      <c r="P34" s="3" t="e">
        <f t="shared" si="10"/>
        <v>#VALUE!</v>
      </c>
      <c r="R34" s="5" t="e">
        <f t="shared" si="11"/>
        <v>#VALUE!</v>
      </c>
      <c r="T34" s="3" t="str">
        <f t="shared" si="12"/>
        <v>xxx</v>
      </c>
      <c r="X34" s="3"/>
      <c r="Z34" s="3"/>
      <c r="AL34" s="5"/>
      <c r="AN34" s="3"/>
    </row>
    <row r="35" spans="1:40">
      <c r="A35" s="3" t="e">
        <f t="shared" si="8"/>
        <v>#VALUE!</v>
      </c>
      <c r="B35" s="5" t="e">
        <f t="shared" si="9"/>
        <v>#VALUE!</v>
      </c>
      <c r="C35" s="3" t="e">
        <f t="shared" si="7"/>
        <v>#VALUE!</v>
      </c>
      <c r="P35" s="3" t="e">
        <f t="shared" si="10"/>
        <v>#VALUE!</v>
      </c>
      <c r="R35" s="5" t="e">
        <f t="shared" si="11"/>
        <v>#VALUE!</v>
      </c>
      <c r="T35" s="3" t="str">
        <f t="shared" si="12"/>
        <v>xxx</v>
      </c>
      <c r="X35" s="3"/>
      <c r="Z35" s="3"/>
      <c r="AL35" s="5"/>
      <c r="AN35" s="3"/>
    </row>
    <row r="36" spans="1:40">
      <c r="A36" s="3" t="e">
        <f t="shared" si="8"/>
        <v>#VALUE!</v>
      </c>
      <c r="B36" s="5" t="e">
        <f t="shared" si="9"/>
        <v>#VALUE!</v>
      </c>
      <c r="C36" s="3" t="e">
        <f t="shared" si="7"/>
        <v>#VALUE!</v>
      </c>
      <c r="P36" s="3" t="e">
        <f t="shared" si="10"/>
        <v>#VALUE!</v>
      </c>
      <c r="R36" s="5" t="e">
        <f t="shared" si="11"/>
        <v>#VALUE!</v>
      </c>
      <c r="T36" s="3" t="str">
        <f t="shared" si="12"/>
        <v>xxx</v>
      </c>
      <c r="X36" s="3"/>
      <c r="Z36" s="3"/>
      <c r="AL36" s="5"/>
      <c r="AN36" s="3"/>
    </row>
  </sheetData>
  <protectedRanges>
    <protectedRange sqref="B2:B5 D6 E2:E5 J2:J6 N3:N5 P3:P5 R3:R5 T3:T5" name="Range1"/>
  </protectedRanges>
  <mergeCells count="5">
    <mergeCell ref="A9:D9"/>
    <mergeCell ref="P9:T9"/>
    <mergeCell ref="P24:T24"/>
    <mergeCell ref="A24:D24"/>
    <mergeCell ref="A1:U1"/>
  </mergeCells>
  <phoneticPr fontId="2" type="noConversion"/>
  <pageMargins left="0.75" right="0.75" top="1" bottom="1" header="0.5" footer="0.5"/>
  <pageSetup paperSize="9" orientation="portrait" horizont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Carnot</vt:lpstr>
      <vt:lpstr>Diesel</vt:lpstr>
      <vt:lpstr>Otto</vt:lpstr>
    </vt:vector>
  </TitlesOfParts>
  <Company>Private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Robinson</dc:creator>
  <cp:lastModifiedBy>HP</cp:lastModifiedBy>
  <dcterms:created xsi:type="dcterms:W3CDTF">2009-04-19T12:47:02Z</dcterms:created>
  <dcterms:modified xsi:type="dcterms:W3CDTF">2023-02-22T01:45:55Z</dcterms:modified>
</cp:coreProperties>
</file>