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Siklus\"/>
    </mc:Choice>
  </mc:AlternateContent>
  <bookViews>
    <workbookView xWindow="0" yWindow="0" windowWidth="20490" windowHeight="7755"/>
  </bookViews>
  <sheets>
    <sheet name="Carnot" sheetId="9" r:id="rId1"/>
    <sheet name="Diesel" sheetId="8" r:id="rId2"/>
    <sheet name="Otto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7" l="1"/>
  <c r="D6" i="7"/>
  <c r="D7" i="7" s="1"/>
  <c r="D4" i="7"/>
  <c r="D3" i="7"/>
  <c r="D2" i="7"/>
  <c r="D1" i="7"/>
  <c r="N7" i="8"/>
  <c r="D4" i="8"/>
  <c r="D3" i="8"/>
  <c r="D2" i="8"/>
  <c r="D1" i="8"/>
  <c r="D6" i="8"/>
  <c r="D7" i="8" s="1"/>
  <c r="N7" i="9"/>
  <c r="D4" i="9"/>
  <c r="D3" i="9"/>
  <c r="D2" i="9"/>
  <c r="D6" i="9"/>
  <c r="D7" i="9" s="1"/>
  <c r="D1" i="9"/>
  <c r="P25" i="9" l="1"/>
  <c r="D10" i="9"/>
  <c r="D20" i="9" s="1"/>
  <c r="B10" i="9"/>
  <c r="A10" i="9"/>
  <c r="D11" i="9" l="1"/>
  <c r="D19" i="9"/>
  <c r="D13" i="9"/>
  <c r="D15" i="9"/>
  <c r="D17" i="9"/>
  <c r="D12" i="9"/>
  <c r="D14" i="9"/>
  <c r="D16" i="9"/>
  <c r="D18" i="9"/>
  <c r="B10" i="8"/>
  <c r="A10" i="8"/>
  <c r="A25" i="9" l="1"/>
  <c r="P26" i="9"/>
  <c r="B25" i="9"/>
  <c r="R25" i="9"/>
  <c r="R25" i="8"/>
  <c r="A25" i="8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P25" i="8"/>
  <c r="P26" i="8" s="1"/>
  <c r="P27" i="8" s="1"/>
  <c r="P28" i="8" s="1"/>
  <c r="P29" i="8" s="1"/>
  <c r="P30" i="8" s="1"/>
  <c r="P31" i="8" s="1"/>
  <c r="P32" i="8" s="1"/>
  <c r="P33" i="8" s="1"/>
  <c r="P34" i="8" s="1"/>
  <c r="P35" i="8" s="1"/>
  <c r="B25" i="8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R25" i="7"/>
  <c r="B10" i="7"/>
  <c r="T25" i="9" l="1"/>
  <c r="R26" i="9"/>
  <c r="T26" i="9" s="1"/>
  <c r="P27" i="9"/>
  <c r="D25" i="9"/>
  <c r="A26" i="9"/>
  <c r="B26" i="9" s="1"/>
  <c r="R10" i="9"/>
  <c r="R10" i="8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6" i="8"/>
  <c r="D25" i="8"/>
  <c r="R27" i="9" l="1"/>
  <c r="T27" i="9" s="1"/>
  <c r="P28" i="9"/>
  <c r="A27" i="9"/>
  <c r="D26" i="9"/>
  <c r="P10" i="9"/>
  <c r="A11" i="9"/>
  <c r="P10" i="8"/>
  <c r="A11" i="8"/>
  <c r="D26" i="8"/>
  <c r="R28" i="9" l="1"/>
  <c r="T28" i="9" s="1"/>
  <c r="A28" i="9"/>
  <c r="P11" i="9"/>
  <c r="R11" i="9" s="1"/>
  <c r="T10" i="9"/>
  <c r="B27" i="9"/>
  <c r="B11" i="9"/>
  <c r="P29" i="9"/>
  <c r="A12" i="9"/>
  <c r="B11" i="8"/>
  <c r="A12" i="8"/>
  <c r="P11" i="8"/>
  <c r="T10" i="8"/>
  <c r="D27" i="8"/>
  <c r="R27" i="8"/>
  <c r="B12" i="8" l="1"/>
  <c r="B12" i="9"/>
  <c r="R29" i="9"/>
  <c r="T29" i="9" s="1"/>
  <c r="B28" i="9"/>
  <c r="D28" i="9" s="1"/>
  <c r="T11" i="9"/>
  <c r="D27" i="9"/>
  <c r="P30" i="9"/>
  <c r="A29" i="9"/>
  <c r="P12" i="9"/>
  <c r="A13" i="9"/>
  <c r="A13" i="8"/>
  <c r="P12" i="8"/>
  <c r="T11" i="8"/>
  <c r="R28" i="8"/>
  <c r="D28" i="8"/>
  <c r="B13" i="9" l="1"/>
  <c r="B13" i="8"/>
  <c r="R30" i="9"/>
  <c r="B29" i="9"/>
  <c r="D29" i="9" s="1"/>
  <c r="R12" i="9"/>
  <c r="P31" i="9"/>
  <c r="T30" i="9"/>
  <c r="A30" i="9"/>
  <c r="P13" i="9"/>
  <c r="A14" i="9"/>
  <c r="B14" i="9" s="1"/>
  <c r="P13" i="8"/>
  <c r="T12" i="8"/>
  <c r="A14" i="8"/>
  <c r="A15" i="8" s="1"/>
  <c r="A16" i="8" s="1"/>
  <c r="A17" i="8" s="1"/>
  <c r="D29" i="8"/>
  <c r="R29" i="8"/>
  <c r="B14" i="8" l="1"/>
  <c r="B15" i="8" s="1"/>
  <c r="B16" i="8" s="1"/>
  <c r="B17" i="8" s="1"/>
  <c r="B30" i="9"/>
  <c r="D30" i="9" s="1"/>
  <c r="R13" i="9"/>
  <c r="T13" i="9" s="1"/>
  <c r="T12" i="9"/>
  <c r="A31" i="9"/>
  <c r="P32" i="9"/>
  <c r="R31" i="9"/>
  <c r="P14" i="9"/>
  <c r="A15" i="9"/>
  <c r="B15" i="9" s="1"/>
  <c r="P14" i="8"/>
  <c r="T13" i="8"/>
  <c r="R30" i="8"/>
  <c r="D30" i="8"/>
  <c r="A18" i="8"/>
  <c r="R31" i="8" l="1"/>
  <c r="P33" i="9"/>
  <c r="R14" i="9"/>
  <c r="T14" i="9" s="1"/>
  <c r="R32" i="9"/>
  <c r="T32" i="9" s="1"/>
  <c r="T31" i="9"/>
  <c r="A32" i="9"/>
  <c r="B31" i="9"/>
  <c r="P15" i="9"/>
  <c r="A16" i="9"/>
  <c r="B16" i="9" s="1"/>
  <c r="P15" i="8"/>
  <c r="T14" i="8"/>
  <c r="A19" i="8"/>
  <c r="R32" i="8"/>
  <c r="B18" i="8"/>
  <c r="D31" i="8"/>
  <c r="A33" i="9" l="1"/>
  <c r="P34" i="9"/>
  <c r="R33" i="9"/>
  <c r="B32" i="9"/>
  <c r="D31" i="9"/>
  <c r="R15" i="9"/>
  <c r="T15" i="9" s="1"/>
  <c r="P16" i="9"/>
  <c r="A17" i="9"/>
  <c r="B17" i="9" s="1"/>
  <c r="P16" i="8"/>
  <c r="T15" i="8"/>
  <c r="A20" i="8"/>
  <c r="D32" i="8"/>
  <c r="B19" i="8"/>
  <c r="B33" i="9" l="1"/>
  <c r="D33" i="9" s="1"/>
  <c r="R34" i="9"/>
  <c r="D32" i="9"/>
  <c r="A34" i="9"/>
  <c r="P35" i="9"/>
  <c r="R16" i="9"/>
  <c r="T33" i="9"/>
  <c r="A18" i="9"/>
  <c r="B18" i="9" s="1"/>
  <c r="P17" i="9"/>
  <c r="P17" i="8"/>
  <c r="T16" i="8"/>
  <c r="B20" i="8"/>
  <c r="R33" i="8"/>
  <c r="D33" i="8"/>
  <c r="R17" i="9" l="1"/>
  <c r="R35" i="9"/>
  <c r="T35" i="9" s="1"/>
  <c r="A35" i="9"/>
  <c r="B34" i="9"/>
  <c r="T17" i="9"/>
  <c r="T34" i="9"/>
  <c r="T16" i="9"/>
  <c r="P18" i="9"/>
  <c r="R18" i="9" s="1"/>
  <c r="A19" i="9"/>
  <c r="B19" i="9" s="1"/>
  <c r="P18" i="8"/>
  <c r="T17" i="8"/>
  <c r="D35" i="8"/>
  <c r="D34" i="8"/>
  <c r="R34" i="8"/>
  <c r="T25" i="7"/>
  <c r="T29" i="7" s="1"/>
  <c r="P10" i="7"/>
  <c r="R10" i="7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D10" i="7"/>
  <c r="D14" i="7" s="1"/>
  <c r="A10" i="7"/>
  <c r="T18" i="9" l="1"/>
  <c r="B35" i="9"/>
  <c r="D35" i="9" s="1"/>
  <c r="D34" i="9"/>
  <c r="A20" i="9"/>
  <c r="B20" i="9" s="1"/>
  <c r="P19" i="9"/>
  <c r="D13" i="7"/>
  <c r="P19" i="8"/>
  <c r="T18" i="8"/>
  <c r="R35" i="8"/>
  <c r="P12" i="7"/>
  <c r="P16" i="7"/>
  <c r="P20" i="7"/>
  <c r="P13" i="7"/>
  <c r="P17" i="7"/>
  <c r="P11" i="7"/>
  <c r="P18" i="7"/>
  <c r="P15" i="7"/>
  <c r="P14" i="7"/>
  <c r="P19" i="7"/>
  <c r="A11" i="7"/>
  <c r="B11" i="7" s="1"/>
  <c r="T30" i="7"/>
  <c r="T26" i="7"/>
  <c r="T34" i="7"/>
  <c r="T32" i="7"/>
  <c r="T28" i="7"/>
  <c r="T35" i="7"/>
  <c r="T31" i="7"/>
  <c r="T27" i="7"/>
  <c r="T33" i="7"/>
  <c r="P25" i="7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D15" i="7"/>
  <c r="D19" i="7"/>
  <c r="D12" i="7"/>
  <c r="D16" i="7"/>
  <c r="D20" i="7"/>
  <c r="D17" i="7"/>
  <c r="D18" i="7"/>
  <c r="D11" i="7"/>
  <c r="T10" i="7"/>
  <c r="R19" i="9" l="1"/>
  <c r="P20" i="9"/>
  <c r="P20" i="8"/>
  <c r="T20" i="8" s="1"/>
  <c r="T19" i="8"/>
  <c r="A12" i="7"/>
  <c r="A13" i="7" s="1"/>
  <c r="A14" i="7" s="1"/>
  <c r="A15" i="7" s="1"/>
  <c r="A16" i="7" s="1"/>
  <c r="A17" i="7" s="1"/>
  <c r="A18" i="7" s="1"/>
  <c r="A19" i="7" s="1"/>
  <c r="A20" i="7" s="1"/>
  <c r="A25" i="7"/>
  <c r="R26" i="7"/>
  <c r="B25" i="7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T11" i="7"/>
  <c r="A27" i="7" l="1"/>
  <c r="A31" i="7"/>
  <c r="A35" i="7"/>
  <c r="A28" i="7"/>
  <c r="A32" i="7"/>
  <c r="A26" i="7"/>
  <c r="D26" i="7" s="1"/>
  <c r="A29" i="7"/>
  <c r="A33" i="7"/>
  <c r="A30" i="7"/>
  <c r="A34" i="7"/>
  <c r="R20" i="9"/>
  <c r="T20" i="9" s="1"/>
  <c r="T19" i="9"/>
  <c r="B12" i="7"/>
  <c r="B13" i="7" s="1"/>
  <c r="B14" i="7" s="1"/>
  <c r="B15" i="7" s="1"/>
  <c r="B16" i="7" s="1"/>
  <c r="B17" i="7" s="1"/>
  <c r="B18" i="7" s="1"/>
  <c r="B19" i="7" s="1"/>
  <c r="B20" i="7" s="1"/>
  <c r="R27" i="7"/>
  <c r="D25" i="7"/>
  <c r="T12" i="7"/>
  <c r="R28" i="7" l="1"/>
  <c r="D27" i="7"/>
  <c r="T13" i="7"/>
  <c r="R29" i="7" l="1"/>
  <c r="T14" i="7"/>
  <c r="R30" i="7" l="1"/>
  <c r="D28" i="7"/>
  <c r="T15" i="7"/>
  <c r="D29" i="7"/>
  <c r="R31" i="7" l="1"/>
  <c r="T16" i="7"/>
  <c r="D30" i="7"/>
  <c r="R32" i="7" l="1"/>
  <c r="T17" i="7"/>
  <c r="D31" i="7"/>
  <c r="R33" i="7" l="1"/>
  <c r="T18" i="7"/>
  <c r="D32" i="7"/>
  <c r="R34" i="7" l="1"/>
  <c r="T19" i="7"/>
  <c r="D33" i="7"/>
  <c r="R35" i="7" l="1"/>
  <c r="D34" i="7"/>
  <c r="T20" i="7"/>
  <c r="D35" i="7" l="1"/>
  <c r="D10" i="8"/>
  <c r="D16" i="8" s="1"/>
  <c r="D17" i="8" l="1"/>
  <c r="D20" i="8"/>
  <c r="D12" i="8"/>
  <c r="D13" i="8"/>
  <c r="D18" i="8"/>
  <c r="D14" i="8"/>
  <c r="D19" i="8"/>
  <c r="D15" i="8"/>
  <c r="D11" i="8"/>
  <c r="T25" i="8" l="1"/>
  <c r="T31" i="8" l="1"/>
  <c r="T34" i="8"/>
  <c r="T29" i="8"/>
  <c r="T30" i="8"/>
  <c r="T28" i="8"/>
  <c r="T26" i="8"/>
  <c r="T32" i="8"/>
  <c r="T35" i="8"/>
  <c r="T33" i="8"/>
  <c r="T27" i="8"/>
</calcChain>
</file>

<file path=xl/sharedStrings.xml><?xml version="1.0" encoding="utf-8"?>
<sst xmlns="http://schemas.openxmlformats.org/spreadsheetml/2006/main" count="318" uniqueCount="60">
  <si>
    <r>
      <t>P</t>
    </r>
    <r>
      <rPr>
        <vertAlign val="subscript"/>
        <sz val="10"/>
        <rFont val="Arial"/>
        <family val="2"/>
      </rPr>
      <t>4</t>
    </r>
    <r>
      <rPr>
        <sz val="10"/>
        <rFont val="Arial"/>
        <charset val="1"/>
      </rPr>
      <t>=</t>
    </r>
  </si>
  <si>
    <t>V</t>
  </si>
  <si>
    <t>P</t>
  </si>
  <si>
    <t>T</t>
  </si>
  <si>
    <t>Q</t>
  </si>
  <si>
    <t>W</t>
  </si>
  <si>
    <r>
      <t>D</t>
    </r>
    <r>
      <rPr>
        <b/>
        <sz val="10"/>
        <rFont val="Arial"/>
        <charset val="1"/>
      </rPr>
      <t>U</t>
    </r>
  </si>
  <si>
    <t>1 - 2</t>
  </si>
  <si>
    <t>2 - 3</t>
  </si>
  <si>
    <t>3 - 4</t>
  </si>
  <si>
    <t>4 - 1</t>
  </si>
  <si>
    <t>Qin</t>
  </si>
  <si>
    <t>h</t>
  </si>
  <si>
    <r>
      <t>T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=</t>
    </r>
  </si>
  <si>
    <r>
      <t>V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=</t>
    </r>
  </si>
  <si>
    <r>
      <t>V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=</t>
    </r>
  </si>
  <si>
    <r>
      <t>T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=</t>
    </r>
  </si>
  <si>
    <t>J</t>
  </si>
  <si>
    <t>Pa</t>
  </si>
  <si>
    <r>
      <t>m</t>
    </r>
    <r>
      <rPr>
        <b/>
        <vertAlign val="superscript"/>
        <sz val="10"/>
        <rFont val="Arial"/>
        <family val="2"/>
      </rPr>
      <t xml:space="preserve">3 </t>
    </r>
    <r>
      <rPr>
        <b/>
        <sz val="10"/>
        <rFont val="Arial"/>
        <family val="2"/>
      </rPr>
      <t>=</t>
    </r>
  </si>
  <si>
    <t>cc</t>
  </si>
  <si>
    <t>K</t>
  </si>
  <si>
    <r>
      <t xml:space="preserve">1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2</t>
    </r>
  </si>
  <si>
    <r>
      <t xml:space="preserve">3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4</t>
    </r>
  </si>
  <si>
    <r>
      <t xml:space="preserve">2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3</t>
    </r>
  </si>
  <si>
    <r>
      <t xml:space="preserve">4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1</t>
    </r>
  </si>
  <si>
    <t>Cv=</t>
  </si>
  <si>
    <t>R</t>
  </si>
  <si>
    <t>Cp=</t>
  </si>
  <si>
    <r>
      <rPr>
        <b/>
        <sz val="12"/>
        <rFont val="Symbol"/>
        <family val="1"/>
        <charset val="2"/>
      </rPr>
      <t>g</t>
    </r>
    <r>
      <rPr>
        <b/>
        <sz val="12"/>
        <rFont val="Arial"/>
        <family val="2"/>
      </rPr>
      <t>=</t>
    </r>
  </si>
  <si>
    <t>n=</t>
  </si>
  <si>
    <t>R=</t>
  </si>
  <si>
    <t>J/mol K</t>
  </si>
  <si>
    <t>mol</t>
  </si>
  <si>
    <r>
      <t>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=</t>
    </r>
  </si>
  <si>
    <r>
      <t xml:space="preserve">a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b</t>
    </r>
  </si>
  <si>
    <r>
      <t xml:space="preserve">d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a</t>
    </r>
  </si>
  <si>
    <r>
      <t xml:space="preserve">b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c</t>
    </r>
  </si>
  <si>
    <r>
      <t xml:space="preserve">c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d</t>
    </r>
  </si>
  <si>
    <r>
      <t>V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=</t>
    </r>
  </si>
  <si>
    <r>
      <t>V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>=</t>
    </r>
  </si>
  <si>
    <r>
      <t>V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>=</t>
    </r>
  </si>
  <si>
    <r>
      <t>P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>=</t>
    </r>
  </si>
  <si>
    <r>
      <t>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>=</t>
    </r>
  </si>
  <si>
    <r>
      <t>V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=</t>
    </r>
  </si>
  <si>
    <r>
      <t>V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=</t>
    </r>
  </si>
  <si>
    <r>
      <t>P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=</t>
    </r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</si>
  <si>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=</t>
    </r>
  </si>
  <si>
    <r>
      <t>P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=</t>
    </r>
  </si>
  <si>
    <r>
      <t>P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=</t>
    </r>
  </si>
  <si>
    <r>
      <t>V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</t>
    </r>
  </si>
  <si>
    <r>
      <t>P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</t>
    </r>
  </si>
  <si>
    <r>
      <t>T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</t>
    </r>
  </si>
  <si>
    <r>
      <t>T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=</t>
    </r>
  </si>
  <si>
    <r>
      <t>T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=</t>
    </r>
  </si>
  <si>
    <t>xxx</t>
  </si>
  <si>
    <r>
      <t>P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=</t>
    </r>
  </si>
  <si>
    <r>
      <t>P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>=</t>
    </r>
  </si>
  <si>
    <r>
      <t>T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=</t>
    </r>
  </si>
  <si>
    <r>
      <t>T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</si>
</sst>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00"/>
    <numFmt numFmtId="166" formatCode="0.000"/>
  </numFmts>
  <fonts count="13">
    <font>
      <sz val="10"/>
      <name val="Arial"/>
      <charset val="1"/>
    </font>
    <font>
      <sz val="10"/>
      <name val="Arial"/>
      <charset val="1"/>
    </font>
    <font>
      <vertAlign val="subscript"/>
      <sz val="10"/>
      <name val="Arial"/>
      <family val="2"/>
    </font>
    <font>
      <sz val="8"/>
      <name val="Arial"/>
      <charset val="1"/>
    </font>
    <font>
      <b/>
      <sz val="10"/>
      <name val="Arial"/>
      <family val="2"/>
    </font>
    <font>
      <b/>
      <sz val="10"/>
      <name val="Arial"/>
      <charset val="1"/>
    </font>
    <font>
      <b/>
      <sz val="10"/>
      <name val="Symbol"/>
      <family val="1"/>
      <charset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sz val="12"/>
      <name val="Symbol"/>
      <family val="1"/>
      <charset val="2"/>
    </font>
    <font>
      <b/>
      <sz val="12"/>
      <name val="Arial"/>
      <family val="1"/>
      <charset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65" fontId="7" fillId="0" borderId="0" xfId="0" applyNumberFormat="1" applyFont="1" applyProtection="1">
      <protection locked="0"/>
    </xf>
    <xf numFmtId="2" fontId="7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0" fontId="0" fillId="0" borderId="0" xfId="0" applyProtection="1"/>
    <xf numFmtId="2" fontId="0" fillId="0" borderId="0" xfId="0" applyNumberFormat="1" applyProtection="1"/>
    <xf numFmtId="10" fontId="1" fillId="0" borderId="0" xfId="1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4" fillId="0" borderId="0" xfId="0" quotePrefix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2" fontId="7" fillId="0" borderId="1" xfId="0" applyNumberFormat="1" applyFont="1" applyBorder="1" applyProtection="1">
      <protection locked="0"/>
    </xf>
    <xf numFmtId="0" fontId="7" fillId="0" borderId="0" xfId="0" applyFont="1" applyAlignment="1" applyProtection="1">
      <alignment horizontal="right"/>
    </xf>
    <xf numFmtId="165" fontId="4" fillId="0" borderId="0" xfId="0" applyNumberFormat="1" applyFont="1" applyProtection="1"/>
    <xf numFmtId="2" fontId="7" fillId="0" borderId="0" xfId="0" applyNumberFormat="1" applyFont="1" applyProtection="1"/>
    <xf numFmtId="2" fontId="4" fillId="0" borderId="0" xfId="0" applyNumberFormat="1" applyFont="1" applyProtection="1"/>
    <xf numFmtId="0" fontId="4" fillId="0" borderId="0" xfId="0" applyFont="1" applyProtection="1"/>
    <xf numFmtId="16" fontId="4" fillId="0" borderId="0" xfId="0" quotePrefix="1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4" fillId="0" borderId="1" xfId="0" applyNumberFormat="1" applyFont="1" applyBorder="1" applyProtection="1"/>
    <xf numFmtId="0" fontId="4" fillId="0" borderId="0" xfId="0" applyFont="1" applyAlignment="1" applyProtection="1">
      <alignment horizontal="right"/>
    </xf>
    <xf numFmtId="166" fontId="4" fillId="0" borderId="0" xfId="0" applyNumberFormat="1" applyFont="1" applyProtection="1"/>
    <xf numFmtId="2" fontId="4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2" fontId="6" fillId="0" borderId="0" xfId="0" applyNumberFormat="1" applyFont="1" applyAlignment="1" applyProtection="1">
      <alignment horizontal="center"/>
    </xf>
    <xf numFmtId="10" fontId="4" fillId="0" borderId="0" xfId="1" applyNumberFormat="1" applyFont="1" applyProtection="1"/>
    <xf numFmtId="0" fontId="0" fillId="0" borderId="0" xfId="0" applyAlignment="1" applyProtection="1">
      <alignment horizontal="right"/>
    </xf>
    <xf numFmtId="0" fontId="4" fillId="0" borderId="0" xfId="0" quotePrefix="1" applyFont="1" applyAlignment="1" applyProtection="1">
      <alignment horizontal="center"/>
    </xf>
    <xf numFmtId="0" fontId="4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D"/>
              <a:t>Siklus Carnot</a:t>
            </a:r>
          </a:p>
        </c:rich>
      </c:tx>
      <c:layout>
        <c:manualLayout>
          <c:xMode val="edge"/>
          <c:yMode val="edge"/>
          <c:x val="0.41751527494908353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40936863543789"/>
          <c:y val="0.17543902588264088"/>
          <c:w val="0.73116089613034618"/>
          <c:h val="0.6466181239674478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b="1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E49-4EF8-BE4C-0E42605ED2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Carnot!$A$10:$A$20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Carnot!$B$10:$B$20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E4A-47AD-99A3-5B7CE981E4C9}"/>
            </c:ext>
          </c:extLst>
        </c:ser>
        <c:ser>
          <c:idx val="1"/>
          <c:order val="1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strRef>
              <c:f>Carnot!$P$10:$P$20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Carnot!$R$10:$R$20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E4A-47AD-99A3-5B7CE981E4C9}"/>
            </c:ext>
          </c:extLst>
        </c:ser>
        <c:ser>
          <c:idx val="2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E49-4EF8-BE4C-0E42605ED2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Carnot!$P$25:$P$35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Carnot!$R$25:$R$35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E4A-47AD-99A3-5B7CE981E4C9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4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E49-4EF8-BE4C-0E42605ED2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228395061728392E-2"/>
                  <c:y val="-3.007505640742278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="1"/>
                      <a:t>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E49-4EF8-BE4C-0E42605ED26B}"/>
                </c:ext>
                <c:ext xmlns:c15="http://schemas.microsoft.com/office/drawing/2012/chart" uri="{CE6537A1-D6FC-4f65-9D91-7224C49458BB}">
                  <c15:layout>
                    <c:manualLayout>
                      <c:w val="5.1574074074074071E-2"/>
                      <c:h val="3.9849755622652423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Carnot!$A$25:$A$35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Carnot!$B$25:$B$35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5E4A-47AD-99A3-5B7CE981E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5144128"/>
        <c:axId val="-955139232"/>
      </c:scatterChart>
      <c:valAx>
        <c:axId val="-955144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 (m</a:t>
                </a:r>
                <a:r>
                  <a:rPr lang="en-ID" sz="9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112016293279022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55139232"/>
        <c:crosses val="autoZero"/>
        <c:crossBetween val="midCat"/>
      </c:valAx>
      <c:valAx>
        <c:axId val="-95513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/>
                  <a:t>P (Pa)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4611638010157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55144128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D"/>
              <a:t>Siklus Diesel</a:t>
            </a:r>
          </a:p>
        </c:rich>
      </c:tx>
      <c:layout>
        <c:manualLayout>
          <c:xMode val="edge"/>
          <c:yMode val="edge"/>
          <c:x val="0.41751527494908353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40936863543789"/>
          <c:y val="0.17543902588264088"/>
          <c:w val="0.73116089613034618"/>
          <c:h val="0.6466181239674478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strRef>
              <c:f>Diesel!$A$10:$A$20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Diesel!$B$10:$B$20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3BC-4B69-8B01-9E2A3BB6D2A6}"/>
            </c:ext>
          </c:extLst>
        </c:ser>
        <c:ser>
          <c:idx val="1"/>
          <c:order val="1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9382716049382713E-2"/>
                  <c:y val="-6.6833751044277356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E6-47D9-8D17-141EBDF5E4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Diesel!$P$10:$P$20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Diesel!$R$10:$R$20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3BC-4B69-8B01-9E2A3BB6D2A6}"/>
            </c:ext>
          </c:extLst>
        </c:ser>
        <c:ser>
          <c:idx val="2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32098765432155E-2"/>
                  <c:y val="-1.002506265664163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E6-47D9-8D17-141EBDF5E4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Diesel!$P$25:$P$35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Diesel!$R$25:$R$35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3BC-4B69-8B01-9E2A3BB6D2A6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8518518518518517E-2"/>
                  <c:y val="-1.336675020885547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E6-47D9-8D17-141EBDF5E4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518518518518517E-2"/>
                  <c:y val="1.33667502088553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EE6-47D9-8D17-141EBDF5E4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Diesel!$A$25:$A$35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Diesel!$B$25:$B$35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3BC-4B69-8B01-9E2A3BB6D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5143584"/>
        <c:axId val="-955143040"/>
      </c:scatterChart>
      <c:valAx>
        <c:axId val="-955143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 (m</a:t>
                </a:r>
                <a:r>
                  <a:rPr lang="en-ID" sz="9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112016293279022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55143040"/>
        <c:crosses val="autoZero"/>
        <c:crossBetween val="midCat"/>
      </c:valAx>
      <c:valAx>
        <c:axId val="-95514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/>
                  <a:t>P (Pa)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4611638010157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55143584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50000">
              <a:srgbClr xmlns:mc="http://schemas.openxmlformats.org/markup-compatibility/2006" xmlns:a14="http://schemas.microsoft.com/office/drawing/2010/main" val="E3E3E3" mc:Ignorable="a14" a14:legacySpreadsheetColorIndex="9">
                <a:gamma/>
                <a:shade val="8902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D"/>
              <a:t>Siklus Otto</a:t>
            </a:r>
          </a:p>
        </c:rich>
      </c:tx>
      <c:layout>
        <c:manualLayout>
          <c:xMode val="edge"/>
          <c:yMode val="edge"/>
          <c:x val="0.41751527494908353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40936863543789"/>
          <c:y val="0.17543902588264088"/>
          <c:w val="0.73116089613034618"/>
          <c:h val="0.6466181239674478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strRef>
              <c:f>Otto!$A$10:$A$20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Otto!$B$10:$B$20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586-4524-946F-5BA50F253CA0}"/>
            </c:ext>
          </c:extLst>
        </c:ser>
        <c:ser>
          <c:idx val="1"/>
          <c:order val="1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3875685557586884E-2"/>
                  <c:y val="1.00250626566415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C97-4345-BAE0-71BC1EE82A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Otto!$P$10:$P$20</c:f>
              <c:strCache>
                <c:ptCount val="11"/>
                <c:pt idx="0">
                  <c:v>xxx</c:v>
                </c:pt>
                <c:pt idx="1">
                  <c:v>xxx</c:v>
                </c:pt>
                <c:pt idx="2">
                  <c:v>xxx</c:v>
                </c:pt>
                <c:pt idx="3">
                  <c:v>xxx</c:v>
                </c:pt>
                <c:pt idx="4">
                  <c:v>xxx</c:v>
                </c:pt>
                <c:pt idx="5">
                  <c:v>xxx</c:v>
                </c:pt>
                <c:pt idx="6">
                  <c:v>xxx</c:v>
                </c:pt>
                <c:pt idx="7">
                  <c:v>xxx</c:v>
                </c:pt>
                <c:pt idx="8">
                  <c:v>xxx</c:v>
                </c:pt>
                <c:pt idx="9">
                  <c:v>xxx</c:v>
                </c:pt>
                <c:pt idx="10">
                  <c:v>xxx</c:v>
                </c:pt>
              </c:strCache>
            </c:strRef>
          </c:xVal>
          <c:yVal>
            <c:numRef>
              <c:f>Otto!$R$10:$R$20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586-4524-946F-5BA50F253CA0}"/>
            </c:ext>
          </c:extLst>
        </c:ser>
        <c:ser>
          <c:idx val="2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6812918951858666E-2"/>
                  <c:y val="-3.67585630743525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97-4345-BAE0-71BC1EE82A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Otto!$P$25:$P$35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Otto!$R$25:$R$35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586-4524-946F-5BA50F253CA0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1.7062766605728304E-2"/>
                  <c:y val="-4.678362573099414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4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C97-4345-BAE0-71BC1EE82A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500304692260995E-2"/>
                  <c:y val="2.005012531328320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C97-4345-BAE0-71BC1EE82A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Otto!$A$25:$A$35</c:f>
              <c:strCache>
                <c:ptCount val="11"/>
                <c:pt idx="0">
                  <c:v>xxx</c:v>
                </c:pt>
                <c:pt idx="1">
                  <c:v>xxx</c:v>
                </c:pt>
                <c:pt idx="2">
                  <c:v>xxx</c:v>
                </c:pt>
                <c:pt idx="3">
                  <c:v>xxx</c:v>
                </c:pt>
                <c:pt idx="4">
                  <c:v>xxx</c:v>
                </c:pt>
                <c:pt idx="5">
                  <c:v>xxx</c:v>
                </c:pt>
                <c:pt idx="6">
                  <c:v>xxx</c:v>
                </c:pt>
                <c:pt idx="7">
                  <c:v>xxx</c:v>
                </c:pt>
                <c:pt idx="8">
                  <c:v>xxx</c:v>
                </c:pt>
                <c:pt idx="9">
                  <c:v>xxx</c:v>
                </c:pt>
                <c:pt idx="10">
                  <c:v>xxx</c:v>
                </c:pt>
              </c:strCache>
            </c:strRef>
          </c:xVal>
          <c:yVal>
            <c:numRef>
              <c:f>Otto!$B$25:$B$35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586-4524-946F-5BA50F25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5140864"/>
        <c:axId val="-955141408"/>
      </c:scatterChart>
      <c:valAx>
        <c:axId val="-955140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 (m</a:t>
                </a:r>
                <a:r>
                  <a:rPr lang="en-ID" sz="9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112016293279022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55141408"/>
        <c:crosses val="autoZero"/>
        <c:crossBetween val="midCat"/>
      </c:valAx>
      <c:valAx>
        <c:axId val="-95514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/>
                  <a:t>P (Pa)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4611638010157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55140864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7</xdr:row>
      <xdr:rowOff>28575</xdr:rowOff>
    </xdr:from>
    <xdr:to>
      <xdr:col>13</xdr:col>
      <xdr:colOff>371475</xdr:colOff>
      <xdr:row>30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C350DF7-569C-44A8-B081-DE5BD1946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228599</xdr:colOff>
      <xdr:row>0</xdr:row>
      <xdr:rowOff>19050</xdr:rowOff>
    </xdr:from>
    <xdr:to>
      <xdr:col>26</xdr:col>
      <xdr:colOff>256916</xdr:colOff>
      <xdr:row>14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C0FA3BF-8A19-4158-970D-857B76BE6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49" y="19050"/>
          <a:ext cx="3781167" cy="2571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9</xdr:row>
      <xdr:rowOff>0</xdr:rowOff>
    </xdr:from>
    <xdr:to>
      <xdr:col>13</xdr:col>
      <xdr:colOff>495300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E37E396-B356-436A-BD44-72DDDA21A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38100</xdr:colOff>
      <xdr:row>4</xdr:row>
      <xdr:rowOff>152400</xdr:rowOff>
    </xdr:from>
    <xdr:to>
      <xdr:col>25</xdr:col>
      <xdr:colOff>371475</xdr:colOff>
      <xdr:row>23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19E82553-6EE7-4B13-A206-AE7F30D4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952500"/>
          <a:ext cx="2905125" cy="2981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9</xdr:row>
      <xdr:rowOff>0</xdr:rowOff>
    </xdr:from>
    <xdr:to>
      <xdr:col>13</xdr:col>
      <xdr:colOff>495300</xdr:colOff>
      <xdr:row>32</xdr:row>
      <xdr:rowOff>76200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xmlns="" id="{C5713E18-E4A6-4416-B9F1-8AEEAE04F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85725</xdr:colOff>
      <xdr:row>4</xdr:row>
      <xdr:rowOff>104775</xdr:rowOff>
    </xdr:from>
    <xdr:to>
      <xdr:col>25</xdr:col>
      <xdr:colOff>371475</xdr:colOff>
      <xdr:row>21</xdr:row>
      <xdr:rowOff>125941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676C627-F9DA-4CD4-B02F-7F8F7F5E7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914400"/>
          <a:ext cx="2857500" cy="281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topLeftCell="A7" zoomScaleNormal="100" workbookViewId="0">
      <selection activeCell="B2" sqref="B2"/>
    </sheetView>
  </sheetViews>
  <sheetFormatPr defaultRowHeight="12.75"/>
  <cols>
    <col min="1" max="2" width="8.5703125" style="5" bestFit="1" customWidth="1"/>
    <col min="3" max="3" width="5" style="5" bestFit="1" customWidth="1"/>
    <col min="4" max="4" width="8.7109375" style="5" bestFit="1" customWidth="1"/>
    <col min="5" max="5" width="3" style="5" bestFit="1" customWidth="1"/>
    <col min="6" max="6" width="6.5703125" style="5" customWidth="1"/>
    <col min="7" max="7" width="9.5703125" style="5" bestFit="1" customWidth="1"/>
    <col min="8" max="8" width="3.42578125" style="5" bestFit="1" customWidth="1"/>
    <col min="9" max="9" width="7" style="5" customWidth="1"/>
    <col min="10" max="10" width="7.5703125" style="5" bestFit="1" customWidth="1"/>
    <col min="11" max="11" width="7.85546875" style="5" bestFit="1" customWidth="1"/>
    <col min="12" max="12" width="9.140625" style="5"/>
    <col min="13" max="13" width="4.140625" style="5" bestFit="1" customWidth="1"/>
    <col min="14" max="14" width="8.5703125" style="5" bestFit="1" customWidth="1"/>
    <col min="15" max="15" width="2.85546875" style="5" customWidth="1"/>
    <col min="16" max="16" width="8.5703125" style="5" bestFit="1" customWidth="1"/>
    <col min="17" max="17" width="2.85546875" style="5" customWidth="1"/>
    <col min="18" max="18" width="8.5703125" style="5" bestFit="1" customWidth="1"/>
    <col min="19" max="19" width="3" style="5" customWidth="1"/>
    <col min="20" max="20" width="8.5703125" style="5" bestFit="1" customWidth="1"/>
    <col min="21" max="21" width="2" style="5" bestFit="1" customWidth="1"/>
    <col min="22" max="16384" width="9.140625" style="5"/>
  </cols>
  <sheetData>
    <row r="1" spans="1:22" ht="15.75">
      <c r="A1" s="13" t="s">
        <v>44</v>
      </c>
      <c r="B1" s="1" t="s">
        <v>55</v>
      </c>
      <c r="C1" s="14" t="s">
        <v>19</v>
      </c>
      <c r="D1" s="15" t="e">
        <f>B1*10^6</f>
        <v>#VALUE!</v>
      </c>
      <c r="E1" s="16" t="s">
        <v>20</v>
      </c>
      <c r="F1" s="13" t="s">
        <v>46</v>
      </c>
      <c r="G1" s="2" t="s">
        <v>55</v>
      </c>
      <c r="H1" s="17" t="s">
        <v>18</v>
      </c>
      <c r="I1" s="13" t="s">
        <v>53</v>
      </c>
      <c r="J1" s="2" t="s">
        <v>55</v>
      </c>
      <c r="K1" s="17" t="s">
        <v>21</v>
      </c>
      <c r="L1" s="17"/>
      <c r="N1" s="18" t="s">
        <v>22</v>
      </c>
      <c r="O1" s="18"/>
      <c r="P1" s="18" t="s">
        <v>24</v>
      </c>
      <c r="Q1" s="10"/>
      <c r="R1" s="18" t="s">
        <v>23</v>
      </c>
      <c r="S1" s="10"/>
      <c r="T1" s="18" t="s">
        <v>25</v>
      </c>
    </row>
    <row r="2" spans="1:22" ht="15.75">
      <c r="A2" s="13" t="s">
        <v>45</v>
      </c>
      <c r="B2" s="1" t="s">
        <v>55</v>
      </c>
      <c r="C2" s="14" t="s">
        <v>19</v>
      </c>
      <c r="D2" s="15" t="e">
        <f t="shared" ref="D2:D4" si="0">B2*10^6</f>
        <v>#VALUE!</v>
      </c>
      <c r="E2" s="16" t="s">
        <v>20</v>
      </c>
      <c r="F2" s="13" t="s">
        <v>47</v>
      </c>
      <c r="G2" s="2" t="s">
        <v>55</v>
      </c>
      <c r="H2" s="17" t="s">
        <v>18</v>
      </c>
      <c r="I2" s="13" t="s">
        <v>13</v>
      </c>
      <c r="J2" s="2" t="s">
        <v>55</v>
      </c>
      <c r="K2" s="17" t="s">
        <v>21</v>
      </c>
      <c r="L2" s="17"/>
      <c r="M2" s="19" t="s">
        <v>4</v>
      </c>
      <c r="N2" s="2" t="s">
        <v>55</v>
      </c>
      <c r="O2" s="16" t="s">
        <v>17</v>
      </c>
      <c r="P2" s="2" t="s">
        <v>55</v>
      </c>
      <c r="Q2" s="16" t="s">
        <v>17</v>
      </c>
      <c r="R2" s="2" t="s">
        <v>55</v>
      </c>
      <c r="S2" s="16" t="s">
        <v>17</v>
      </c>
      <c r="T2" s="2" t="s">
        <v>55</v>
      </c>
      <c r="U2" s="16" t="s">
        <v>17</v>
      </c>
    </row>
    <row r="3" spans="1:22" ht="15.75">
      <c r="A3" s="13" t="s">
        <v>14</v>
      </c>
      <c r="B3" s="1" t="s">
        <v>55</v>
      </c>
      <c r="C3" s="14" t="s">
        <v>19</v>
      </c>
      <c r="D3" s="15" t="e">
        <f t="shared" si="0"/>
        <v>#VALUE!</v>
      </c>
      <c r="E3" s="16" t="s">
        <v>20</v>
      </c>
      <c r="F3" s="13" t="s">
        <v>48</v>
      </c>
      <c r="G3" s="2" t="s">
        <v>55</v>
      </c>
      <c r="H3" s="17" t="s">
        <v>18</v>
      </c>
      <c r="I3" s="13" t="s">
        <v>54</v>
      </c>
      <c r="J3" s="2" t="s">
        <v>55</v>
      </c>
      <c r="K3" s="17" t="s">
        <v>21</v>
      </c>
      <c r="L3" s="17"/>
      <c r="M3" s="20" t="s">
        <v>6</v>
      </c>
      <c r="N3" s="2" t="s">
        <v>55</v>
      </c>
      <c r="O3" s="16" t="s">
        <v>17</v>
      </c>
      <c r="P3" s="2" t="s">
        <v>55</v>
      </c>
      <c r="Q3" s="16" t="s">
        <v>17</v>
      </c>
      <c r="R3" s="2" t="s">
        <v>55</v>
      </c>
      <c r="S3" s="16" t="s">
        <v>17</v>
      </c>
      <c r="T3" s="2" t="s">
        <v>55</v>
      </c>
      <c r="U3" s="16" t="s">
        <v>17</v>
      </c>
    </row>
    <row r="4" spans="1:22" ht="16.5" thickBot="1">
      <c r="A4" s="13" t="s">
        <v>15</v>
      </c>
      <c r="B4" s="1" t="s">
        <v>55</v>
      </c>
      <c r="C4" s="14" t="s">
        <v>19</v>
      </c>
      <c r="D4" s="15" t="e">
        <f t="shared" si="0"/>
        <v>#VALUE!</v>
      </c>
      <c r="E4" s="16" t="s">
        <v>20</v>
      </c>
      <c r="F4" s="13" t="s">
        <v>49</v>
      </c>
      <c r="G4" s="2" t="s">
        <v>55</v>
      </c>
      <c r="H4" s="17" t="s">
        <v>18</v>
      </c>
      <c r="I4" s="13" t="s">
        <v>16</v>
      </c>
      <c r="J4" s="2" t="s">
        <v>55</v>
      </c>
      <c r="K4" s="17" t="s">
        <v>21</v>
      </c>
      <c r="L4" s="17"/>
      <c r="M4" s="21" t="s">
        <v>5</v>
      </c>
      <c r="N4" s="12" t="s">
        <v>55</v>
      </c>
      <c r="O4" s="22" t="s">
        <v>17</v>
      </c>
      <c r="P4" s="12" t="s">
        <v>55</v>
      </c>
      <c r="Q4" s="22" t="s">
        <v>17</v>
      </c>
      <c r="R4" s="12" t="s">
        <v>55</v>
      </c>
      <c r="S4" s="22" t="s">
        <v>17</v>
      </c>
      <c r="T4" s="12" t="s">
        <v>55</v>
      </c>
      <c r="U4" s="22" t="s">
        <v>17</v>
      </c>
    </row>
    <row r="5" spans="1:22">
      <c r="C5" s="17" t="s">
        <v>26</v>
      </c>
      <c r="D5" s="3" t="s">
        <v>55</v>
      </c>
      <c r="E5" s="17" t="s">
        <v>27</v>
      </c>
      <c r="G5" s="6"/>
      <c r="I5" s="23" t="s">
        <v>30</v>
      </c>
      <c r="J5" s="4" t="s">
        <v>55</v>
      </c>
      <c r="K5" s="17" t="s">
        <v>33</v>
      </c>
      <c r="M5" s="25" t="s">
        <v>11</v>
      </c>
      <c r="N5" s="2" t="s">
        <v>55</v>
      </c>
      <c r="O5" s="16" t="s">
        <v>17</v>
      </c>
      <c r="V5" s="7"/>
    </row>
    <row r="6" spans="1:22">
      <c r="C6" s="17" t="s">
        <v>28</v>
      </c>
      <c r="D6" s="16" t="e">
        <f>D5+1</f>
        <v>#VALUE!</v>
      </c>
      <c r="E6" s="17" t="s">
        <v>27</v>
      </c>
      <c r="G6" s="8"/>
      <c r="I6" s="23" t="s">
        <v>31</v>
      </c>
      <c r="J6" s="24">
        <v>8.3140000000000001</v>
      </c>
      <c r="K6" s="17" t="s">
        <v>32</v>
      </c>
      <c r="L6" s="17"/>
      <c r="M6" s="25" t="s">
        <v>5</v>
      </c>
      <c r="N6" s="2" t="s">
        <v>55</v>
      </c>
      <c r="O6" s="16" t="s">
        <v>17</v>
      </c>
      <c r="V6" s="7"/>
    </row>
    <row r="7" spans="1:22" ht="15.75">
      <c r="C7" s="26" t="s">
        <v>29</v>
      </c>
      <c r="D7" s="17" t="e">
        <f>D6/D5</f>
        <v>#VALUE!</v>
      </c>
      <c r="M7" s="27" t="s">
        <v>12</v>
      </c>
      <c r="N7" s="7" t="e">
        <f>N6/N5</f>
        <v>#VALUE!</v>
      </c>
      <c r="O7" s="28" t="s">
        <v>17</v>
      </c>
      <c r="V7" s="7"/>
    </row>
    <row r="8" spans="1:22">
      <c r="A8" s="30" t="s">
        <v>22</v>
      </c>
      <c r="B8" s="31"/>
      <c r="C8" s="31"/>
      <c r="D8" s="31"/>
      <c r="E8" s="11"/>
      <c r="P8" s="30" t="s">
        <v>24</v>
      </c>
      <c r="Q8" s="31"/>
      <c r="R8" s="31"/>
      <c r="S8" s="31"/>
      <c r="T8" s="31"/>
    </row>
    <row r="9" spans="1:22">
      <c r="A9" s="11" t="s">
        <v>1</v>
      </c>
      <c r="B9" s="11" t="s">
        <v>2</v>
      </c>
      <c r="C9" s="11"/>
      <c r="D9" s="11" t="s">
        <v>3</v>
      </c>
      <c r="E9" s="11"/>
      <c r="P9" s="11" t="s">
        <v>1</v>
      </c>
      <c r="Q9" s="11"/>
      <c r="R9" s="11" t="s">
        <v>2</v>
      </c>
      <c r="S9" s="11"/>
      <c r="T9" s="11" t="s">
        <v>3</v>
      </c>
    </row>
    <row r="10" spans="1:22">
      <c r="A10" s="9" t="str">
        <f>B1</f>
        <v>xxx</v>
      </c>
      <c r="B10" s="8" t="str">
        <f>G1</f>
        <v>xxx</v>
      </c>
      <c r="C10" s="8"/>
      <c r="D10" s="8" t="str">
        <f>J1</f>
        <v>xxx</v>
      </c>
      <c r="E10" s="8"/>
      <c r="P10" s="9" t="str">
        <f>B2</f>
        <v>xxx</v>
      </c>
      <c r="Q10" s="9"/>
      <c r="R10" s="8" t="str">
        <f>G2</f>
        <v>xxx</v>
      </c>
      <c r="S10" s="8"/>
      <c r="T10" s="8" t="e">
        <f>P10*R10/($J$5*$J$6)</f>
        <v>#VALUE!</v>
      </c>
    </row>
    <row r="11" spans="1:22">
      <c r="A11" s="9" t="e">
        <f t="shared" ref="A11:A20" si="1">A10+($B$2-$B$1)/10</f>
        <v>#VALUE!</v>
      </c>
      <c r="B11" s="8" t="e">
        <f>A10*B10/A11</f>
        <v>#VALUE!</v>
      </c>
      <c r="C11" s="8"/>
      <c r="D11" s="8" t="str">
        <f>$D$10</f>
        <v>xxx</v>
      </c>
      <c r="E11" s="8"/>
      <c r="P11" s="9" t="e">
        <f>P10+($B$3-$B$2)/10</f>
        <v>#VALUE!</v>
      </c>
      <c r="Q11" s="9"/>
      <c r="R11" s="8" t="e">
        <f>(P10/P11)^$D$7*R10</f>
        <v>#VALUE!</v>
      </c>
      <c r="S11" s="8"/>
      <c r="T11" s="8" t="e">
        <f t="shared" ref="T11:T20" si="2">P11*R11/($J$5*$J$6)</f>
        <v>#VALUE!</v>
      </c>
    </row>
    <row r="12" spans="1:22">
      <c r="A12" s="9" t="e">
        <f t="shared" si="1"/>
        <v>#VALUE!</v>
      </c>
      <c r="B12" s="8" t="e">
        <f t="shared" ref="B12:B20" si="3">A11*B11/A12</f>
        <v>#VALUE!</v>
      </c>
      <c r="C12" s="8"/>
      <c r="D12" s="8" t="str">
        <f t="shared" ref="D12:D20" si="4">$D$10</f>
        <v>xxx</v>
      </c>
      <c r="E12" s="8"/>
      <c r="P12" s="9" t="e">
        <f t="shared" ref="P12:P20" si="5">P11+($B$3-$B$2)/10</f>
        <v>#VALUE!</v>
      </c>
      <c r="Q12" s="9"/>
      <c r="R12" s="8" t="e">
        <f t="shared" ref="R12:R20" si="6">(P11/P12)^$D$7*R11</f>
        <v>#VALUE!</v>
      </c>
      <c r="S12" s="8"/>
      <c r="T12" s="8" t="e">
        <f t="shared" si="2"/>
        <v>#VALUE!</v>
      </c>
    </row>
    <row r="13" spans="1:22">
      <c r="A13" s="9" t="e">
        <f t="shared" si="1"/>
        <v>#VALUE!</v>
      </c>
      <c r="B13" s="8" t="e">
        <f t="shared" si="3"/>
        <v>#VALUE!</v>
      </c>
      <c r="C13" s="8"/>
      <c r="D13" s="8" t="str">
        <f t="shared" si="4"/>
        <v>xxx</v>
      </c>
      <c r="E13" s="8"/>
      <c r="P13" s="9" t="e">
        <f t="shared" si="5"/>
        <v>#VALUE!</v>
      </c>
      <c r="Q13" s="9"/>
      <c r="R13" s="8" t="e">
        <f t="shared" si="6"/>
        <v>#VALUE!</v>
      </c>
      <c r="S13" s="8"/>
      <c r="T13" s="8" t="e">
        <f t="shared" si="2"/>
        <v>#VALUE!</v>
      </c>
    </row>
    <row r="14" spans="1:22">
      <c r="A14" s="9" t="e">
        <f t="shared" si="1"/>
        <v>#VALUE!</v>
      </c>
      <c r="B14" s="8" t="e">
        <f t="shared" si="3"/>
        <v>#VALUE!</v>
      </c>
      <c r="C14" s="8"/>
      <c r="D14" s="8" t="str">
        <f t="shared" si="4"/>
        <v>xxx</v>
      </c>
      <c r="E14" s="8"/>
      <c r="P14" s="9" t="e">
        <f t="shared" si="5"/>
        <v>#VALUE!</v>
      </c>
      <c r="Q14" s="9"/>
      <c r="R14" s="8" t="e">
        <f t="shared" si="6"/>
        <v>#VALUE!</v>
      </c>
      <c r="S14" s="8"/>
      <c r="T14" s="8" t="e">
        <f t="shared" si="2"/>
        <v>#VALUE!</v>
      </c>
    </row>
    <row r="15" spans="1:22">
      <c r="A15" s="9" t="e">
        <f t="shared" si="1"/>
        <v>#VALUE!</v>
      </c>
      <c r="B15" s="8" t="e">
        <f t="shared" si="3"/>
        <v>#VALUE!</v>
      </c>
      <c r="C15" s="8"/>
      <c r="D15" s="8" t="str">
        <f t="shared" si="4"/>
        <v>xxx</v>
      </c>
      <c r="E15" s="8"/>
      <c r="P15" s="9" t="e">
        <f t="shared" si="5"/>
        <v>#VALUE!</v>
      </c>
      <c r="Q15" s="9"/>
      <c r="R15" s="8" t="e">
        <f t="shared" si="6"/>
        <v>#VALUE!</v>
      </c>
      <c r="S15" s="8"/>
      <c r="T15" s="8" t="e">
        <f t="shared" si="2"/>
        <v>#VALUE!</v>
      </c>
    </row>
    <row r="16" spans="1:22">
      <c r="A16" s="9" t="e">
        <f t="shared" si="1"/>
        <v>#VALUE!</v>
      </c>
      <c r="B16" s="8" t="e">
        <f t="shared" si="3"/>
        <v>#VALUE!</v>
      </c>
      <c r="C16" s="8"/>
      <c r="D16" s="8" t="str">
        <f t="shared" si="4"/>
        <v>xxx</v>
      </c>
      <c r="E16" s="8"/>
      <c r="P16" s="9" t="e">
        <f t="shared" si="5"/>
        <v>#VALUE!</v>
      </c>
      <c r="Q16" s="9"/>
      <c r="R16" s="8" t="e">
        <f t="shared" si="6"/>
        <v>#VALUE!</v>
      </c>
      <c r="S16" s="8"/>
      <c r="T16" s="8" t="e">
        <f t="shared" si="2"/>
        <v>#VALUE!</v>
      </c>
    </row>
    <row r="17" spans="1:20">
      <c r="A17" s="9" t="e">
        <f t="shared" si="1"/>
        <v>#VALUE!</v>
      </c>
      <c r="B17" s="8" t="e">
        <f t="shared" si="3"/>
        <v>#VALUE!</v>
      </c>
      <c r="C17" s="8"/>
      <c r="D17" s="8" t="str">
        <f t="shared" si="4"/>
        <v>xxx</v>
      </c>
      <c r="E17" s="8"/>
      <c r="P17" s="9" t="e">
        <f t="shared" si="5"/>
        <v>#VALUE!</v>
      </c>
      <c r="Q17" s="9"/>
      <c r="R17" s="8" t="e">
        <f t="shared" si="6"/>
        <v>#VALUE!</v>
      </c>
      <c r="S17" s="8"/>
      <c r="T17" s="8" t="e">
        <f t="shared" si="2"/>
        <v>#VALUE!</v>
      </c>
    </row>
    <row r="18" spans="1:20">
      <c r="A18" s="9" t="e">
        <f t="shared" si="1"/>
        <v>#VALUE!</v>
      </c>
      <c r="B18" s="8" t="e">
        <f t="shared" si="3"/>
        <v>#VALUE!</v>
      </c>
      <c r="C18" s="8"/>
      <c r="D18" s="8" t="str">
        <f t="shared" si="4"/>
        <v>xxx</v>
      </c>
      <c r="E18" s="8"/>
      <c r="P18" s="9" t="e">
        <f t="shared" si="5"/>
        <v>#VALUE!</v>
      </c>
      <c r="Q18" s="9"/>
      <c r="R18" s="8" t="e">
        <f t="shared" si="6"/>
        <v>#VALUE!</v>
      </c>
      <c r="S18" s="8"/>
      <c r="T18" s="8" t="e">
        <f t="shared" si="2"/>
        <v>#VALUE!</v>
      </c>
    </row>
    <row r="19" spans="1:20">
      <c r="A19" s="9" t="e">
        <f t="shared" si="1"/>
        <v>#VALUE!</v>
      </c>
      <c r="B19" s="8" t="e">
        <f t="shared" si="3"/>
        <v>#VALUE!</v>
      </c>
      <c r="C19" s="8"/>
      <c r="D19" s="8" t="str">
        <f t="shared" si="4"/>
        <v>xxx</v>
      </c>
      <c r="E19" s="8"/>
      <c r="P19" s="9" t="e">
        <f t="shared" si="5"/>
        <v>#VALUE!</v>
      </c>
      <c r="Q19" s="9"/>
      <c r="R19" s="8" t="e">
        <f t="shared" si="6"/>
        <v>#VALUE!</v>
      </c>
      <c r="S19" s="8"/>
      <c r="T19" s="8" t="e">
        <f t="shared" si="2"/>
        <v>#VALUE!</v>
      </c>
    </row>
    <row r="20" spans="1:20">
      <c r="A20" s="9" t="e">
        <f t="shared" si="1"/>
        <v>#VALUE!</v>
      </c>
      <c r="B20" s="8" t="e">
        <f t="shared" si="3"/>
        <v>#VALUE!</v>
      </c>
      <c r="C20" s="8"/>
      <c r="D20" s="8" t="str">
        <f t="shared" si="4"/>
        <v>xxx</v>
      </c>
      <c r="E20" s="8"/>
      <c r="P20" s="9" t="e">
        <f t="shared" si="5"/>
        <v>#VALUE!</v>
      </c>
      <c r="Q20" s="9"/>
      <c r="R20" s="8" t="e">
        <f t="shared" si="6"/>
        <v>#VALUE!</v>
      </c>
      <c r="S20" s="8"/>
      <c r="T20" s="8" t="e">
        <f t="shared" si="2"/>
        <v>#VALUE!</v>
      </c>
    </row>
    <row r="23" spans="1:20">
      <c r="A23" s="30" t="s">
        <v>25</v>
      </c>
      <c r="B23" s="31"/>
      <c r="C23" s="31"/>
      <c r="D23" s="31"/>
      <c r="E23" s="11"/>
      <c r="P23" s="30" t="s">
        <v>23</v>
      </c>
      <c r="Q23" s="31"/>
      <c r="R23" s="31"/>
      <c r="S23" s="31"/>
      <c r="T23" s="31"/>
    </row>
    <row r="24" spans="1:20">
      <c r="A24" s="11" t="s">
        <v>1</v>
      </c>
      <c r="B24" s="11" t="s">
        <v>2</v>
      </c>
      <c r="C24" s="11"/>
      <c r="D24" s="11" t="s">
        <v>3</v>
      </c>
      <c r="E24" s="11"/>
      <c r="P24" s="11" t="s">
        <v>1</v>
      </c>
      <c r="Q24" s="11"/>
      <c r="R24" s="11" t="s">
        <v>2</v>
      </c>
      <c r="S24" s="11"/>
      <c r="T24" s="11" t="s">
        <v>3</v>
      </c>
    </row>
    <row r="25" spans="1:20">
      <c r="A25" s="9" t="str">
        <f>B4</f>
        <v>xxx</v>
      </c>
      <c r="B25" s="8" t="str">
        <f>G4</f>
        <v>xxx</v>
      </c>
      <c r="C25" s="8"/>
      <c r="D25" s="8" t="e">
        <f>A25*B25/($J$5*$J$6)</f>
        <v>#VALUE!</v>
      </c>
      <c r="E25" s="8"/>
      <c r="P25" s="9" t="str">
        <f>B3</f>
        <v>xxx</v>
      </c>
      <c r="Q25" s="9"/>
      <c r="R25" s="8" t="str">
        <f>G3</f>
        <v>xxx</v>
      </c>
      <c r="S25" s="8"/>
      <c r="T25" s="8" t="e">
        <f t="shared" ref="T25:T35" si="7">P25*R25/($J$5*$J$6)</f>
        <v>#VALUE!</v>
      </c>
    </row>
    <row r="26" spans="1:20">
      <c r="A26" s="9" t="e">
        <f>A25+($B$1-$B$4)/10</f>
        <v>#VALUE!</v>
      </c>
      <c r="B26" s="8" t="e">
        <f>(A25/A26)^$D$7*B25</f>
        <v>#VALUE!</v>
      </c>
      <c r="C26" s="8"/>
      <c r="D26" s="8" t="e">
        <f>A26*B26/($J$5*$J$6)</f>
        <v>#VALUE!</v>
      </c>
      <c r="E26" s="8"/>
      <c r="P26" s="9" t="e">
        <f>P25+($B$4-$B$3)/10</f>
        <v>#VALUE!</v>
      </c>
      <c r="Q26" s="9"/>
      <c r="R26" s="8" t="e">
        <f>P25*R25/P26</f>
        <v>#VALUE!</v>
      </c>
      <c r="S26" s="8"/>
      <c r="T26" s="8" t="e">
        <f t="shared" si="7"/>
        <v>#VALUE!</v>
      </c>
    </row>
    <row r="27" spans="1:20">
      <c r="A27" s="9" t="e">
        <f t="shared" ref="A27:A35" si="8">A26+($B$1-$B$4)/10</f>
        <v>#VALUE!</v>
      </c>
      <c r="B27" s="8" t="e">
        <f t="shared" ref="B27:B35" si="9">(A26/A27)^$D$7*B26</f>
        <v>#VALUE!</v>
      </c>
      <c r="C27" s="8"/>
      <c r="D27" s="8" t="e">
        <f t="shared" ref="D27:D35" si="10">A27*B27/($J$5*$J$6)</f>
        <v>#VALUE!</v>
      </c>
      <c r="E27" s="8"/>
      <c r="P27" s="9" t="e">
        <f t="shared" ref="P27:P35" si="11">P26+($B$4-$B$3)/10</f>
        <v>#VALUE!</v>
      </c>
      <c r="Q27" s="9"/>
      <c r="R27" s="8" t="e">
        <f t="shared" ref="R27:R35" si="12">P26*R26/P27</f>
        <v>#VALUE!</v>
      </c>
      <c r="S27" s="8"/>
      <c r="T27" s="8" t="e">
        <f t="shared" si="7"/>
        <v>#VALUE!</v>
      </c>
    </row>
    <row r="28" spans="1:20">
      <c r="A28" s="9" t="e">
        <f t="shared" si="8"/>
        <v>#VALUE!</v>
      </c>
      <c r="B28" s="8" t="e">
        <f t="shared" si="9"/>
        <v>#VALUE!</v>
      </c>
      <c r="C28" s="8"/>
      <c r="D28" s="8" t="e">
        <f t="shared" si="10"/>
        <v>#VALUE!</v>
      </c>
      <c r="E28" s="8"/>
      <c r="P28" s="9" t="e">
        <f t="shared" si="11"/>
        <v>#VALUE!</v>
      </c>
      <c r="Q28" s="9"/>
      <c r="R28" s="8" t="e">
        <f t="shared" si="12"/>
        <v>#VALUE!</v>
      </c>
      <c r="S28" s="8"/>
      <c r="T28" s="8" t="e">
        <f t="shared" si="7"/>
        <v>#VALUE!</v>
      </c>
    </row>
    <row r="29" spans="1:20">
      <c r="A29" s="9" t="e">
        <f t="shared" si="8"/>
        <v>#VALUE!</v>
      </c>
      <c r="B29" s="8" t="e">
        <f t="shared" si="9"/>
        <v>#VALUE!</v>
      </c>
      <c r="C29" s="8"/>
      <c r="D29" s="8" t="e">
        <f t="shared" si="10"/>
        <v>#VALUE!</v>
      </c>
      <c r="E29" s="8"/>
      <c r="P29" s="9" t="e">
        <f t="shared" si="11"/>
        <v>#VALUE!</v>
      </c>
      <c r="Q29" s="9"/>
      <c r="R29" s="8" t="e">
        <f t="shared" si="12"/>
        <v>#VALUE!</v>
      </c>
      <c r="S29" s="8"/>
      <c r="T29" s="8" t="e">
        <f t="shared" si="7"/>
        <v>#VALUE!</v>
      </c>
    </row>
    <row r="30" spans="1:20">
      <c r="A30" s="9" t="e">
        <f t="shared" si="8"/>
        <v>#VALUE!</v>
      </c>
      <c r="B30" s="8" t="e">
        <f t="shared" si="9"/>
        <v>#VALUE!</v>
      </c>
      <c r="C30" s="8"/>
      <c r="D30" s="8" t="e">
        <f t="shared" si="10"/>
        <v>#VALUE!</v>
      </c>
      <c r="E30" s="8"/>
      <c r="P30" s="9" t="e">
        <f t="shared" si="11"/>
        <v>#VALUE!</v>
      </c>
      <c r="Q30" s="9"/>
      <c r="R30" s="8" t="e">
        <f t="shared" si="12"/>
        <v>#VALUE!</v>
      </c>
      <c r="S30" s="8"/>
      <c r="T30" s="8" t="e">
        <f t="shared" si="7"/>
        <v>#VALUE!</v>
      </c>
    </row>
    <row r="31" spans="1:20">
      <c r="A31" s="9" t="e">
        <f t="shared" si="8"/>
        <v>#VALUE!</v>
      </c>
      <c r="B31" s="8" t="e">
        <f t="shared" si="9"/>
        <v>#VALUE!</v>
      </c>
      <c r="C31" s="8"/>
      <c r="D31" s="8" t="e">
        <f t="shared" si="10"/>
        <v>#VALUE!</v>
      </c>
      <c r="E31" s="8"/>
      <c r="P31" s="9" t="e">
        <f t="shared" si="11"/>
        <v>#VALUE!</v>
      </c>
      <c r="Q31" s="9"/>
      <c r="R31" s="8" t="e">
        <f t="shared" si="12"/>
        <v>#VALUE!</v>
      </c>
      <c r="S31" s="8"/>
      <c r="T31" s="8" t="e">
        <f t="shared" si="7"/>
        <v>#VALUE!</v>
      </c>
    </row>
    <row r="32" spans="1:20">
      <c r="A32" s="9" t="e">
        <f t="shared" si="8"/>
        <v>#VALUE!</v>
      </c>
      <c r="B32" s="8" t="e">
        <f t="shared" si="9"/>
        <v>#VALUE!</v>
      </c>
      <c r="C32" s="8"/>
      <c r="D32" s="8" t="e">
        <f t="shared" si="10"/>
        <v>#VALUE!</v>
      </c>
      <c r="E32" s="8"/>
      <c r="P32" s="9" t="e">
        <f t="shared" si="11"/>
        <v>#VALUE!</v>
      </c>
      <c r="Q32" s="9"/>
      <c r="R32" s="8" t="e">
        <f t="shared" si="12"/>
        <v>#VALUE!</v>
      </c>
      <c r="S32" s="8"/>
      <c r="T32" s="8" t="e">
        <f t="shared" si="7"/>
        <v>#VALUE!</v>
      </c>
    </row>
    <row r="33" spans="1:20">
      <c r="A33" s="9" t="e">
        <f t="shared" si="8"/>
        <v>#VALUE!</v>
      </c>
      <c r="B33" s="8" t="e">
        <f t="shared" si="9"/>
        <v>#VALUE!</v>
      </c>
      <c r="C33" s="8"/>
      <c r="D33" s="8" t="e">
        <f t="shared" si="10"/>
        <v>#VALUE!</v>
      </c>
      <c r="E33" s="8"/>
      <c r="P33" s="9" t="e">
        <f t="shared" si="11"/>
        <v>#VALUE!</v>
      </c>
      <c r="Q33" s="9"/>
      <c r="R33" s="8" t="e">
        <f t="shared" si="12"/>
        <v>#VALUE!</v>
      </c>
      <c r="S33" s="8"/>
      <c r="T33" s="8" t="e">
        <f t="shared" si="7"/>
        <v>#VALUE!</v>
      </c>
    </row>
    <row r="34" spans="1:20">
      <c r="A34" s="9" t="e">
        <f t="shared" si="8"/>
        <v>#VALUE!</v>
      </c>
      <c r="B34" s="8" t="e">
        <f t="shared" si="9"/>
        <v>#VALUE!</v>
      </c>
      <c r="C34" s="8"/>
      <c r="D34" s="8" t="e">
        <f t="shared" si="10"/>
        <v>#VALUE!</v>
      </c>
      <c r="E34" s="8"/>
      <c r="P34" s="9" t="e">
        <f t="shared" si="11"/>
        <v>#VALUE!</v>
      </c>
      <c r="Q34" s="9"/>
      <c r="R34" s="8" t="e">
        <f t="shared" si="12"/>
        <v>#VALUE!</v>
      </c>
      <c r="S34" s="8"/>
      <c r="T34" s="8" t="e">
        <f t="shared" si="7"/>
        <v>#VALUE!</v>
      </c>
    </row>
    <row r="35" spans="1:20">
      <c r="A35" s="9" t="e">
        <f t="shared" si="8"/>
        <v>#VALUE!</v>
      </c>
      <c r="B35" s="8" t="e">
        <f t="shared" si="9"/>
        <v>#VALUE!</v>
      </c>
      <c r="C35" s="8"/>
      <c r="D35" s="8" t="e">
        <f t="shared" si="10"/>
        <v>#VALUE!</v>
      </c>
      <c r="E35" s="8"/>
      <c r="P35" s="9" t="e">
        <f t="shared" si="11"/>
        <v>#VALUE!</v>
      </c>
      <c r="Q35" s="9"/>
      <c r="R35" s="8" t="e">
        <f t="shared" si="12"/>
        <v>#VALUE!</v>
      </c>
      <c r="S35" s="8"/>
      <c r="T35" s="8" t="e">
        <f t="shared" si="7"/>
        <v>#VALUE!</v>
      </c>
    </row>
  </sheetData>
  <sheetProtection algorithmName="SHA-512" hashValue="p5cn4L4zxC+3Lohf12Q7kJai9LWOPXqhyOD73tvDZNlCF1MI7Ge6UiJmS1bPm8k0u1AG2wRWnmD270XyE7GADA==" saltValue="6ZeuyxGHni0wCAeq9/eZAQ==" spinCount="100000" sheet="1" objects="1" scenarios="1" formatCells="0" selectLockedCells="1"/>
  <mergeCells count="4">
    <mergeCell ref="A8:D8"/>
    <mergeCell ref="P8:T8"/>
    <mergeCell ref="A23:D23"/>
    <mergeCell ref="P23:T23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J5" sqref="J5"/>
    </sheetView>
  </sheetViews>
  <sheetFormatPr defaultRowHeight="12.75"/>
  <cols>
    <col min="1" max="2" width="8.5703125" style="5" bestFit="1" customWidth="1"/>
    <col min="3" max="3" width="5" style="5" bestFit="1" customWidth="1"/>
    <col min="4" max="4" width="8.5703125" style="5" bestFit="1" customWidth="1"/>
    <col min="5" max="5" width="3" style="5" bestFit="1" customWidth="1"/>
    <col min="6" max="6" width="6.42578125" style="5" customWidth="1"/>
    <col min="7" max="7" width="10.5703125" style="5" bestFit="1" customWidth="1"/>
    <col min="8" max="8" width="3.42578125" style="5" bestFit="1" customWidth="1"/>
    <col min="9" max="9" width="7.28515625" style="5" customWidth="1"/>
    <col min="10" max="10" width="7.5703125" style="5" bestFit="1" customWidth="1"/>
    <col min="11" max="11" width="7.85546875" style="5" bestFit="1" customWidth="1"/>
    <col min="12" max="12" width="9.140625" style="5"/>
    <col min="13" max="13" width="4.140625" style="5" bestFit="1" customWidth="1"/>
    <col min="14" max="14" width="8.5703125" style="5" bestFit="1" customWidth="1"/>
    <col min="15" max="15" width="3.7109375" style="5" customWidth="1"/>
    <col min="16" max="16" width="8.5703125" style="5" bestFit="1" customWidth="1"/>
    <col min="17" max="17" width="4.5703125" style="5" customWidth="1"/>
    <col min="18" max="18" width="8.5703125" style="5" bestFit="1" customWidth="1"/>
    <col min="19" max="19" width="4.7109375" style="5" customWidth="1"/>
    <col min="20" max="20" width="8.5703125" style="5" bestFit="1" customWidth="1"/>
    <col min="21" max="21" width="2" style="5" bestFit="1" customWidth="1"/>
    <col min="22" max="16384" width="9.140625" style="5"/>
  </cols>
  <sheetData>
    <row r="1" spans="1:22" ht="15.75">
      <c r="A1" s="13" t="s">
        <v>50</v>
      </c>
      <c r="B1" s="1" t="s">
        <v>55</v>
      </c>
      <c r="C1" s="14" t="s">
        <v>19</v>
      </c>
      <c r="D1" s="15" t="e">
        <f>B1*10^6</f>
        <v>#VALUE!</v>
      </c>
      <c r="E1" s="16" t="s">
        <v>20</v>
      </c>
      <c r="F1" s="13" t="s">
        <v>51</v>
      </c>
      <c r="G1" s="2" t="s">
        <v>55</v>
      </c>
      <c r="H1" s="17" t="s">
        <v>18</v>
      </c>
      <c r="I1" s="13" t="s">
        <v>52</v>
      </c>
      <c r="J1" s="2" t="s">
        <v>55</v>
      </c>
      <c r="K1" s="17" t="s">
        <v>21</v>
      </c>
      <c r="L1" s="17"/>
      <c r="N1" s="18" t="s">
        <v>35</v>
      </c>
      <c r="O1" s="18"/>
      <c r="P1" s="18" t="s">
        <v>37</v>
      </c>
      <c r="Q1" s="10"/>
      <c r="R1" s="18" t="s">
        <v>38</v>
      </c>
      <c r="S1" s="10"/>
      <c r="T1" s="18" t="s">
        <v>36</v>
      </c>
    </row>
    <row r="2" spans="1:22" ht="15.75">
      <c r="A2" s="13" t="s">
        <v>39</v>
      </c>
      <c r="B2" s="1" t="s">
        <v>55</v>
      </c>
      <c r="C2" s="14" t="s">
        <v>34</v>
      </c>
      <c r="D2" s="15" t="e">
        <f t="shared" ref="D2:D4" si="0">B2*10^6</f>
        <v>#VALUE!</v>
      </c>
      <c r="E2" s="16" t="s">
        <v>20</v>
      </c>
      <c r="F2" s="13" t="s">
        <v>56</v>
      </c>
      <c r="G2" s="2" t="s">
        <v>55</v>
      </c>
      <c r="H2" s="17" t="s">
        <v>18</v>
      </c>
      <c r="I2" s="13" t="s">
        <v>58</v>
      </c>
      <c r="J2" s="2" t="s">
        <v>55</v>
      </c>
      <c r="K2" s="17" t="s">
        <v>21</v>
      </c>
      <c r="L2" s="17"/>
      <c r="M2" s="19" t="s">
        <v>4</v>
      </c>
      <c r="N2" s="2" t="s">
        <v>55</v>
      </c>
      <c r="O2" s="16" t="s">
        <v>17</v>
      </c>
      <c r="P2" s="2" t="s">
        <v>55</v>
      </c>
      <c r="Q2" s="16" t="s">
        <v>17</v>
      </c>
      <c r="R2" s="2" t="s">
        <v>55</v>
      </c>
      <c r="S2" s="16" t="s">
        <v>17</v>
      </c>
      <c r="T2" s="2" t="s">
        <v>55</v>
      </c>
      <c r="U2" s="16" t="s">
        <v>17</v>
      </c>
    </row>
    <row r="3" spans="1:22" ht="15.75">
      <c r="A3" s="13" t="s">
        <v>40</v>
      </c>
      <c r="B3" s="1" t="s">
        <v>55</v>
      </c>
      <c r="C3" s="14" t="s">
        <v>19</v>
      </c>
      <c r="D3" s="15" t="e">
        <f t="shared" si="0"/>
        <v>#VALUE!</v>
      </c>
      <c r="E3" s="16" t="s">
        <v>20</v>
      </c>
      <c r="F3" s="13" t="s">
        <v>42</v>
      </c>
      <c r="G3" s="2" t="s">
        <v>55</v>
      </c>
      <c r="H3" s="17" t="s">
        <v>18</v>
      </c>
      <c r="I3" s="13" t="s">
        <v>43</v>
      </c>
      <c r="J3" s="2" t="s">
        <v>55</v>
      </c>
      <c r="K3" s="17" t="s">
        <v>21</v>
      </c>
      <c r="L3" s="17"/>
      <c r="M3" s="20" t="s">
        <v>6</v>
      </c>
      <c r="N3" s="2" t="s">
        <v>55</v>
      </c>
      <c r="O3" s="16" t="s">
        <v>17</v>
      </c>
      <c r="P3" s="2" t="s">
        <v>55</v>
      </c>
      <c r="Q3" s="16" t="s">
        <v>17</v>
      </c>
      <c r="R3" s="2" t="s">
        <v>55</v>
      </c>
      <c r="S3" s="16" t="s">
        <v>17</v>
      </c>
      <c r="T3" s="2" t="s">
        <v>55</v>
      </c>
      <c r="U3" s="16" t="s">
        <v>17</v>
      </c>
    </row>
    <row r="4" spans="1:22" ht="16.5" thickBot="1">
      <c r="A4" s="13" t="s">
        <v>41</v>
      </c>
      <c r="B4" s="1" t="s">
        <v>55</v>
      </c>
      <c r="C4" s="14" t="s">
        <v>19</v>
      </c>
      <c r="D4" s="15" t="e">
        <f t="shared" si="0"/>
        <v>#VALUE!</v>
      </c>
      <c r="E4" s="16" t="s">
        <v>20</v>
      </c>
      <c r="F4" s="13" t="s">
        <v>57</v>
      </c>
      <c r="G4" s="2" t="s">
        <v>55</v>
      </c>
      <c r="H4" s="17" t="s">
        <v>18</v>
      </c>
      <c r="I4" s="13" t="s">
        <v>59</v>
      </c>
      <c r="J4" s="2" t="s">
        <v>55</v>
      </c>
      <c r="K4" s="17" t="s">
        <v>21</v>
      </c>
      <c r="L4" s="17"/>
      <c r="M4" s="21" t="s">
        <v>5</v>
      </c>
      <c r="N4" s="12" t="s">
        <v>55</v>
      </c>
      <c r="O4" s="22" t="s">
        <v>17</v>
      </c>
      <c r="P4" s="12" t="s">
        <v>55</v>
      </c>
      <c r="Q4" s="22" t="s">
        <v>17</v>
      </c>
      <c r="R4" s="12" t="s">
        <v>55</v>
      </c>
      <c r="S4" s="22" t="s">
        <v>17</v>
      </c>
      <c r="T4" s="12" t="s">
        <v>55</v>
      </c>
      <c r="U4" s="22" t="s">
        <v>17</v>
      </c>
    </row>
    <row r="5" spans="1:22">
      <c r="C5" s="17" t="s">
        <v>26</v>
      </c>
      <c r="D5" s="3" t="s">
        <v>55</v>
      </c>
      <c r="E5" s="17" t="s">
        <v>27</v>
      </c>
      <c r="I5" s="23" t="s">
        <v>30</v>
      </c>
      <c r="J5" s="4" t="s">
        <v>55</v>
      </c>
      <c r="K5" s="17" t="s">
        <v>33</v>
      </c>
      <c r="M5" s="25" t="s">
        <v>11</v>
      </c>
      <c r="N5" s="2" t="s">
        <v>55</v>
      </c>
      <c r="O5" s="16" t="s">
        <v>17</v>
      </c>
      <c r="V5" s="7"/>
    </row>
    <row r="6" spans="1:22">
      <c r="C6" s="17" t="s">
        <v>28</v>
      </c>
      <c r="D6" s="16" t="e">
        <f>D5+1</f>
        <v>#VALUE!</v>
      </c>
      <c r="E6" s="17" t="s">
        <v>27</v>
      </c>
      <c r="G6" s="8"/>
      <c r="I6" s="23" t="s">
        <v>31</v>
      </c>
      <c r="J6" s="24">
        <v>8.3140000000000001</v>
      </c>
      <c r="K6" s="17" t="s">
        <v>32</v>
      </c>
      <c r="L6" s="17"/>
      <c r="M6" s="25" t="s">
        <v>5</v>
      </c>
      <c r="N6" s="2" t="s">
        <v>55</v>
      </c>
      <c r="O6" s="16" t="s">
        <v>17</v>
      </c>
      <c r="V6" s="7"/>
    </row>
    <row r="7" spans="1:22" ht="15.75">
      <c r="C7" s="26" t="s">
        <v>29</v>
      </c>
      <c r="D7" s="17" t="e">
        <f>D6/D5</f>
        <v>#VALUE!</v>
      </c>
      <c r="M7" s="27" t="s">
        <v>12</v>
      </c>
      <c r="N7" s="7" t="e">
        <f>N6/N5</f>
        <v>#VALUE!</v>
      </c>
      <c r="O7" s="28" t="s">
        <v>17</v>
      </c>
      <c r="V7" s="7"/>
    </row>
    <row r="8" spans="1:22">
      <c r="A8" s="30" t="s">
        <v>35</v>
      </c>
      <c r="B8" s="31"/>
      <c r="C8" s="31"/>
      <c r="D8" s="31"/>
      <c r="E8" s="11"/>
      <c r="P8" s="30" t="s">
        <v>37</v>
      </c>
      <c r="Q8" s="31"/>
      <c r="R8" s="31"/>
      <c r="S8" s="31"/>
      <c r="T8" s="31"/>
    </row>
    <row r="9" spans="1:22">
      <c r="A9" s="11" t="s">
        <v>1</v>
      </c>
      <c r="B9" s="11" t="s">
        <v>2</v>
      </c>
      <c r="C9" s="11"/>
      <c r="D9" s="11" t="s">
        <v>3</v>
      </c>
      <c r="E9" s="11"/>
      <c r="P9" s="11" t="s">
        <v>1</v>
      </c>
      <c r="Q9" s="11"/>
      <c r="R9" s="11" t="s">
        <v>2</v>
      </c>
      <c r="S9" s="11"/>
      <c r="T9" s="11" t="s">
        <v>3</v>
      </c>
    </row>
    <row r="10" spans="1:22">
      <c r="A10" s="9" t="str">
        <f>B1</f>
        <v>xxx</v>
      </c>
      <c r="B10" s="8" t="str">
        <f>G1</f>
        <v>xxx</v>
      </c>
      <c r="C10" s="8"/>
      <c r="D10" s="8" t="str">
        <f>J1</f>
        <v>xxx</v>
      </c>
      <c r="E10" s="8"/>
      <c r="P10" s="9" t="str">
        <f>B2</f>
        <v>xxx</v>
      </c>
      <c r="Q10" s="9"/>
      <c r="R10" s="8" t="str">
        <f>G2</f>
        <v>xxx</v>
      </c>
      <c r="S10" s="8"/>
      <c r="T10" s="8" t="e">
        <f t="shared" ref="T10:T20" si="1">P10*R10/(0.01*8.314)</f>
        <v>#VALUE!</v>
      </c>
    </row>
    <row r="11" spans="1:22">
      <c r="A11" s="9" t="e">
        <f t="shared" ref="A11:A20" si="2">A10+($B$2-$B$1)/10</f>
        <v>#VALUE!</v>
      </c>
      <c r="B11" s="8" t="e">
        <f>(A10/A11)^1.4*B10</f>
        <v>#VALUE!</v>
      </c>
      <c r="C11" s="8"/>
      <c r="D11" s="8" t="str">
        <f>$D$10</f>
        <v>xxx</v>
      </c>
      <c r="E11" s="8"/>
      <c r="P11" s="9" t="e">
        <f>P10+($B$3-$B$2)/10</f>
        <v>#VALUE!</v>
      </c>
      <c r="Q11" s="9"/>
      <c r="R11" s="8" t="e">
        <f>R10+($G$3-$G$2)/10</f>
        <v>#VALUE!</v>
      </c>
      <c r="S11" s="8"/>
      <c r="T11" s="8" t="e">
        <f t="shared" si="1"/>
        <v>#VALUE!</v>
      </c>
    </row>
    <row r="12" spans="1:22">
      <c r="A12" s="9" t="e">
        <f t="shared" si="2"/>
        <v>#VALUE!</v>
      </c>
      <c r="B12" s="8" t="e">
        <f t="shared" ref="B12:B20" si="3">(A11/A12)^1.4*B11</f>
        <v>#VALUE!</v>
      </c>
      <c r="C12" s="8"/>
      <c r="D12" s="8" t="str">
        <f t="shared" ref="D12:D20" si="4">$D$10</f>
        <v>xxx</v>
      </c>
      <c r="E12" s="8"/>
      <c r="P12" s="9" t="e">
        <f t="shared" ref="P12:P20" si="5">P11+($B$3-$B$2)/10</f>
        <v>#VALUE!</v>
      </c>
      <c r="Q12" s="9"/>
      <c r="R12" s="8" t="e">
        <f t="shared" ref="R12:R20" si="6">R11+($G$3-$G$2)/10</f>
        <v>#VALUE!</v>
      </c>
      <c r="S12" s="8"/>
      <c r="T12" s="8" t="e">
        <f t="shared" si="1"/>
        <v>#VALUE!</v>
      </c>
    </row>
    <row r="13" spans="1:22">
      <c r="A13" s="9" t="e">
        <f t="shared" si="2"/>
        <v>#VALUE!</v>
      </c>
      <c r="B13" s="8" t="e">
        <f t="shared" si="3"/>
        <v>#VALUE!</v>
      </c>
      <c r="C13" s="8"/>
      <c r="D13" s="8" t="str">
        <f t="shared" si="4"/>
        <v>xxx</v>
      </c>
      <c r="E13" s="8"/>
      <c r="P13" s="9" t="e">
        <f t="shared" si="5"/>
        <v>#VALUE!</v>
      </c>
      <c r="Q13" s="9"/>
      <c r="R13" s="8" t="e">
        <f t="shared" si="6"/>
        <v>#VALUE!</v>
      </c>
      <c r="S13" s="8"/>
      <c r="T13" s="8" t="e">
        <f t="shared" si="1"/>
        <v>#VALUE!</v>
      </c>
    </row>
    <row r="14" spans="1:22">
      <c r="A14" s="9" t="e">
        <f t="shared" si="2"/>
        <v>#VALUE!</v>
      </c>
      <c r="B14" s="8" t="e">
        <f t="shared" si="3"/>
        <v>#VALUE!</v>
      </c>
      <c r="C14" s="8"/>
      <c r="D14" s="8" t="str">
        <f t="shared" si="4"/>
        <v>xxx</v>
      </c>
      <c r="E14" s="8"/>
      <c r="P14" s="9" t="e">
        <f t="shared" si="5"/>
        <v>#VALUE!</v>
      </c>
      <c r="Q14" s="9"/>
      <c r="R14" s="8" t="e">
        <f t="shared" si="6"/>
        <v>#VALUE!</v>
      </c>
      <c r="S14" s="8"/>
      <c r="T14" s="8" t="e">
        <f t="shared" si="1"/>
        <v>#VALUE!</v>
      </c>
    </row>
    <row r="15" spans="1:22">
      <c r="A15" s="9" t="e">
        <f t="shared" si="2"/>
        <v>#VALUE!</v>
      </c>
      <c r="B15" s="8" t="e">
        <f t="shared" si="3"/>
        <v>#VALUE!</v>
      </c>
      <c r="C15" s="8"/>
      <c r="D15" s="8" t="str">
        <f t="shared" si="4"/>
        <v>xxx</v>
      </c>
      <c r="E15" s="8"/>
      <c r="P15" s="9" t="e">
        <f t="shared" si="5"/>
        <v>#VALUE!</v>
      </c>
      <c r="Q15" s="9"/>
      <c r="R15" s="8" t="e">
        <f t="shared" si="6"/>
        <v>#VALUE!</v>
      </c>
      <c r="S15" s="8"/>
      <c r="T15" s="8" t="e">
        <f t="shared" si="1"/>
        <v>#VALUE!</v>
      </c>
    </row>
    <row r="16" spans="1:22">
      <c r="A16" s="9" t="e">
        <f t="shared" si="2"/>
        <v>#VALUE!</v>
      </c>
      <c r="B16" s="8" t="e">
        <f t="shared" si="3"/>
        <v>#VALUE!</v>
      </c>
      <c r="C16" s="8"/>
      <c r="D16" s="8" t="str">
        <f t="shared" si="4"/>
        <v>xxx</v>
      </c>
      <c r="E16" s="8"/>
      <c r="P16" s="9" t="e">
        <f t="shared" si="5"/>
        <v>#VALUE!</v>
      </c>
      <c r="Q16" s="9"/>
      <c r="R16" s="8" t="e">
        <f t="shared" si="6"/>
        <v>#VALUE!</v>
      </c>
      <c r="S16" s="8"/>
      <c r="T16" s="8" t="e">
        <f t="shared" si="1"/>
        <v>#VALUE!</v>
      </c>
    </row>
    <row r="17" spans="1:20">
      <c r="A17" s="9" t="e">
        <f t="shared" si="2"/>
        <v>#VALUE!</v>
      </c>
      <c r="B17" s="8" t="e">
        <f t="shared" si="3"/>
        <v>#VALUE!</v>
      </c>
      <c r="C17" s="8"/>
      <c r="D17" s="8" t="str">
        <f t="shared" si="4"/>
        <v>xxx</v>
      </c>
      <c r="E17" s="8"/>
      <c r="P17" s="9" t="e">
        <f t="shared" si="5"/>
        <v>#VALUE!</v>
      </c>
      <c r="Q17" s="9"/>
      <c r="R17" s="8" t="e">
        <f t="shared" si="6"/>
        <v>#VALUE!</v>
      </c>
      <c r="S17" s="8"/>
      <c r="T17" s="8" t="e">
        <f t="shared" si="1"/>
        <v>#VALUE!</v>
      </c>
    </row>
    <row r="18" spans="1:20">
      <c r="A18" s="9" t="e">
        <f t="shared" si="2"/>
        <v>#VALUE!</v>
      </c>
      <c r="B18" s="8" t="e">
        <f t="shared" si="3"/>
        <v>#VALUE!</v>
      </c>
      <c r="C18" s="8"/>
      <c r="D18" s="8" t="str">
        <f t="shared" si="4"/>
        <v>xxx</v>
      </c>
      <c r="E18" s="8"/>
      <c r="P18" s="9" t="e">
        <f t="shared" si="5"/>
        <v>#VALUE!</v>
      </c>
      <c r="Q18" s="9"/>
      <c r="R18" s="8" t="e">
        <f t="shared" si="6"/>
        <v>#VALUE!</v>
      </c>
      <c r="S18" s="8"/>
      <c r="T18" s="8" t="e">
        <f t="shared" si="1"/>
        <v>#VALUE!</v>
      </c>
    </row>
    <row r="19" spans="1:20">
      <c r="A19" s="9" t="e">
        <f t="shared" si="2"/>
        <v>#VALUE!</v>
      </c>
      <c r="B19" s="8" t="e">
        <f t="shared" si="3"/>
        <v>#VALUE!</v>
      </c>
      <c r="C19" s="8"/>
      <c r="D19" s="8" t="str">
        <f t="shared" si="4"/>
        <v>xxx</v>
      </c>
      <c r="E19" s="8"/>
      <c r="P19" s="9" t="e">
        <f t="shared" si="5"/>
        <v>#VALUE!</v>
      </c>
      <c r="Q19" s="9"/>
      <c r="R19" s="8" t="e">
        <f t="shared" si="6"/>
        <v>#VALUE!</v>
      </c>
      <c r="S19" s="8"/>
      <c r="T19" s="8" t="e">
        <f t="shared" si="1"/>
        <v>#VALUE!</v>
      </c>
    </row>
    <row r="20" spans="1:20">
      <c r="A20" s="9" t="e">
        <f t="shared" si="2"/>
        <v>#VALUE!</v>
      </c>
      <c r="B20" s="8" t="e">
        <f t="shared" si="3"/>
        <v>#VALUE!</v>
      </c>
      <c r="C20" s="8"/>
      <c r="D20" s="8" t="str">
        <f t="shared" si="4"/>
        <v>xxx</v>
      </c>
      <c r="E20" s="8"/>
      <c r="P20" s="9" t="e">
        <f t="shared" si="5"/>
        <v>#VALUE!</v>
      </c>
      <c r="Q20" s="9"/>
      <c r="R20" s="8" t="e">
        <f t="shared" si="6"/>
        <v>#VALUE!</v>
      </c>
      <c r="S20" s="8"/>
      <c r="T20" s="8" t="e">
        <f t="shared" si="1"/>
        <v>#VALUE!</v>
      </c>
    </row>
    <row r="23" spans="1:20">
      <c r="A23" s="30" t="s">
        <v>36</v>
      </c>
      <c r="B23" s="31"/>
      <c r="C23" s="31"/>
      <c r="D23" s="31"/>
      <c r="E23" s="11"/>
      <c r="P23" s="30" t="s">
        <v>38</v>
      </c>
      <c r="Q23" s="31"/>
      <c r="R23" s="31"/>
      <c r="S23" s="31"/>
      <c r="T23" s="31"/>
    </row>
    <row r="24" spans="1:20">
      <c r="A24" s="11" t="s">
        <v>1</v>
      </c>
      <c r="B24" s="11" t="s">
        <v>2</v>
      </c>
      <c r="C24" s="11"/>
      <c r="D24" s="11" t="s">
        <v>3</v>
      </c>
      <c r="E24" s="11"/>
      <c r="P24" s="11" t="s">
        <v>1</v>
      </c>
      <c r="Q24" s="11"/>
      <c r="R24" s="11" t="s">
        <v>2</v>
      </c>
      <c r="S24" s="11"/>
      <c r="T24" s="11" t="s">
        <v>3</v>
      </c>
    </row>
    <row r="25" spans="1:20">
      <c r="A25" s="9" t="str">
        <f>B4</f>
        <v>xxx</v>
      </c>
      <c r="B25" s="8" t="str">
        <f>G4</f>
        <v>xxx</v>
      </c>
      <c r="C25" s="8"/>
      <c r="D25" s="8" t="e">
        <f t="shared" ref="D25:D35" si="7">A25*B25/(0.01*8.314)</f>
        <v>#VALUE!</v>
      </c>
      <c r="E25" s="8"/>
      <c r="P25" s="9" t="str">
        <f>B3</f>
        <v>xxx</v>
      </c>
      <c r="Q25" s="9"/>
      <c r="R25" s="8" t="str">
        <f>G3</f>
        <v>xxx</v>
      </c>
      <c r="S25" s="8"/>
      <c r="T25" s="6" t="str">
        <f>J3</f>
        <v>xxx</v>
      </c>
    </row>
    <row r="26" spans="1:20">
      <c r="A26" s="9" t="e">
        <f>A25+($B$1-$B$4)/10</f>
        <v>#VALUE!</v>
      </c>
      <c r="B26" s="8" t="e">
        <f>B25+($G$1-$G$4)/10</f>
        <v>#VALUE!</v>
      </c>
      <c r="C26" s="8"/>
      <c r="D26" s="8" t="e">
        <f t="shared" si="7"/>
        <v>#VALUE!</v>
      </c>
      <c r="E26" s="8"/>
      <c r="P26" s="9" t="e">
        <f>P25+($B$4-$B$3)/10</f>
        <v>#VALUE!</v>
      </c>
      <c r="Q26" s="9"/>
      <c r="R26" s="8" t="e">
        <f>(P25/P26)^1.4*R25</f>
        <v>#VALUE!</v>
      </c>
      <c r="S26" s="8"/>
      <c r="T26" s="6" t="str">
        <f>$T$25</f>
        <v>xxx</v>
      </c>
    </row>
    <row r="27" spans="1:20">
      <c r="A27" s="9" t="e">
        <f t="shared" ref="A27:A35" si="8">A26+($B$1-$B$4)/10</f>
        <v>#VALUE!</v>
      </c>
      <c r="B27" s="8" t="e">
        <f t="shared" ref="B27:B35" si="9">B26+($G$1-$G$4)/10</f>
        <v>#VALUE!</v>
      </c>
      <c r="C27" s="8"/>
      <c r="D27" s="8" t="e">
        <f t="shared" si="7"/>
        <v>#VALUE!</v>
      </c>
      <c r="E27" s="8"/>
      <c r="P27" s="9" t="e">
        <f t="shared" ref="P27:P35" si="10">P26+($B$4-$B$3)/10</f>
        <v>#VALUE!</v>
      </c>
      <c r="Q27" s="9"/>
      <c r="R27" s="8" t="e">
        <f t="shared" ref="R27:R35" si="11">(P26/P27)^1.4*R26</f>
        <v>#VALUE!</v>
      </c>
      <c r="S27" s="8"/>
      <c r="T27" s="6" t="str">
        <f t="shared" ref="T27:T35" si="12">$T$25</f>
        <v>xxx</v>
      </c>
    </row>
    <row r="28" spans="1:20">
      <c r="A28" s="9" t="e">
        <f t="shared" si="8"/>
        <v>#VALUE!</v>
      </c>
      <c r="B28" s="8" t="e">
        <f t="shared" si="9"/>
        <v>#VALUE!</v>
      </c>
      <c r="C28" s="8"/>
      <c r="D28" s="8" t="e">
        <f t="shared" si="7"/>
        <v>#VALUE!</v>
      </c>
      <c r="E28" s="8"/>
      <c r="P28" s="9" t="e">
        <f t="shared" si="10"/>
        <v>#VALUE!</v>
      </c>
      <c r="Q28" s="9"/>
      <c r="R28" s="8" t="e">
        <f t="shared" si="11"/>
        <v>#VALUE!</v>
      </c>
      <c r="S28" s="8"/>
      <c r="T28" s="6" t="str">
        <f t="shared" si="12"/>
        <v>xxx</v>
      </c>
    </row>
    <row r="29" spans="1:20">
      <c r="A29" s="9" t="e">
        <f t="shared" si="8"/>
        <v>#VALUE!</v>
      </c>
      <c r="B29" s="8" t="e">
        <f t="shared" si="9"/>
        <v>#VALUE!</v>
      </c>
      <c r="C29" s="8"/>
      <c r="D29" s="8" t="e">
        <f t="shared" si="7"/>
        <v>#VALUE!</v>
      </c>
      <c r="E29" s="8"/>
      <c r="P29" s="9" t="e">
        <f t="shared" si="10"/>
        <v>#VALUE!</v>
      </c>
      <c r="Q29" s="9"/>
      <c r="R29" s="8" t="e">
        <f t="shared" si="11"/>
        <v>#VALUE!</v>
      </c>
      <c r="S29" s="8"/>
      <c r="T29" s="6" t="str">
        <f t="shared" si="12"/>
        <v>xxx</v>
      </c>
    </row>
    <row r="30" spans="1:20">
      <c r="A30" s="9" t="e">
        <f t="shared" si="8"/>
        <v>#VALUE!</v>
      </c>
      <c r="B30" s="8" t="e">
        <f t="shared" si="9"/>
        <v>#VALUE!</v>
      </c>
      <c r="C30" s="8"/>
      <c r="D30" s="8" t="e">
        <f t="shared" si="7"/>
        <v>#VALUE!</v>
      </c>
      <c r="E30" s="8"/>
      <c r="P30" s="9" t="e">
        <f t="shared" si="10"/>
        <v>#VALUE!</v>
      </c>
      <c r="Q30" s="9"/>
      <c r="R30" s="8" t="e">
        <f t="shared" si="11"/>
        <v>#VALUE!</v>
      </c>
      <c r="S30" s="8"/>
      <c r="T30" s="6" t="str">
        <f t="shared" si="12"/>
        <v>xxx</v>
      </c>
    </row>
    <row r="31" spans="1:20">
      <c r="A31" s="9" t="e">
        <f t="shared" si="8"/>
        <v>#VALUE!</v>
      </c>
      <c r="B31" s="8" t="e">
        <f t="shared" si="9"/>
        <v>#VALUE!</v>
      </c>
      <c r="C31" s="8"/>
      <c r="D31" s="8" t="e">
        <f t="shared" si="7"/>
        <v>#VALUE!</v>
      </c>
      <c r="E31" s="8"/>
      <c r="P31" s="9" t="e">
        <f t="shared" si="10"/>
        <v>#VALUE!</v>
      </c>
      <c r="Q31" s="9"/>
      <c r="R31" s="8" t="e">
        <f t="shared" si="11"/>
        <v>#VALUE!</v>
      </c>
      <c r="S31" s="8"/>
      <c r="T31" s="6" t="str">
        <f t="shared" si="12"/>
        <v>xxx</v>
      </c>
    </row>
    <row r="32" spans="1:20">
      <c r="A32" s="9" t="e">
        <f t="shared" si="8"/>
        <v>#VALUE!</v>
      </c>
      <c r="B32" s="8" t="e">
        <f t="shared" si="9"/>
        <v>#VALUE!</v>
      </c>
      <c r="C32" s="8"/>
      <c r="D32" s="8" t="e">
        <f t="shared" si="7"/>
        <v>#VALUE!</v>
      </c>
      <c r="E32" s="8"/>
      <c r="P32" s="9" t="e">
        <f t="shared" si="10"/>
        <v>#VALUE!</v>
      </c>
      <c r="Q32" s="9"/>
      <c r="R32" s="8" t="e">
        <f t="shared" si="11"/>
        <v>#VALUE!</v>
      </c>
      <c r="S32" s="8"/>
      <c r="T32" s="6" t="str">
        <f t="shared" si="12"/>
        <v>xxx</v>
      </c>
    </row>
    <row r="33" spans="1:20">
      <c r="A33" s="9" t="e">
        <f t="shared" si="8"/>
        <v>#VALUE!</v>
      </c>
      <c r="B33" s="8" t="e">
        <f t="shared" si="9"/>
        <v>#VALUE!</v>
      </c>
      <c r="C33" s="8"/>
      <c r="D33" s="8" t="e">
        <f t="shared" si="7"/>
        <v>#VALUE!</v>
      </c>
      <c r="E33" s="8"/>
      <c r="P33" s="9" t="e">
        <f t="shared" si="10"/>
        <v>#VALUE!</v>
      </c>
      <c r="Q33" s="9"/>
      <c r="R33" s="8" t="e">
        <f t="shared" si="11"/>
        <v>#VALUE!</v>
      </c>
      <c r="S33" s="8"/>
      <c r="T33" s="6" t="str">
        <f t="shared" si="12"/>
        <v>xxx</v>
      </c>
    </row>
    <row r="34" spans="1:20">
      <c r="A34" s="9" t="e">
        <f t="shared" si="8"/>
        <v>#VALUE!</v>
      </c>
      <c r="B34" s="8" t="e">
        <f t="shared" si="9"/>
        <v>#VALUE!</v>
      </c>
      <c r="C34" s="8"/>
      <c r="D34" s="8" t="e">
        <f t="shared" si="7"/>
        <v>#VALUE!</v>
      </c>
      <c r="E34" s="8"/>
      <c r="P34" s="9" t="e">
        <f t="shared" si="10"/>
        <v>#VALUE!</v>
      </c>
      <c r="Q34" s="9"/>
      <c r="R34" s="8" t="e">
        <f t="shared" si="11"/>
        <v>#VALUE!</v>
      </c>
      <c r="S34" s="8"/>
      <c r="T34" s="6" t="str">
        <f t="shared" si="12"/>
        <v>xxx</v>
      </c>
    </row>
    <row r="35" spans="1:20">
      <c r="A35" s="9" t="e">
        <f t="shared" si="8"/>
        <v>#VALUE!</v>
      </c>
      <c r="B35" s="8" t="e">
        <f t="shared" si="9"/>
        <v>#VALUE!</v>
      </c>
      <c r="C35" s="8"/>
      <c r="D35" s="8" t="e">
        <f t="shared" si="7"/>
        <v>#VALUE!</v>
      </c>
      <c r="E35" s="8"/>
      <c r="P35" s="9" t="e">
        <f t="shared" si="10"/>
        <v>#VALUE!</v>
      </c>
      <c r="Q35" s="9"/>
      <c r="R35" s="8" t="e">
        <f t="shared" si="11"/>
        <v>#VALUE!</v>
      </c>
      <c r="S35" s="8"/>
      <c r="T35" s="6" t="str">
        <f t="shared" si="12"/>
        <v>xxx</v>
      </c>
    </row>
  </sheetData>
  <sheetProtection algorithmName="SHA-512" hashValue="8vifR4l0gbKuZ/dXiOdeZNU+6Ks1HP1yQIc4sATR7CuqQkR4uWlV15sbVztz7lTLFE1Pe1e8zTDMHbQGUQ/EMw==" saltValue="3drnIbhfgnXAhuQ9wwzjsQ==" spinCount="100000" sheet="1" objects="1" scenarios="1" formatCells="0" selectLockedCells="1"/>
  <mergeCells count="4">
    <mergeCell ref="A8:D8"/>
    <mergeCell ref="P8:T8"/>
    <mergeCell ref="A23:D23"/>
    <mergeCell ref="P23:T23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10" zoomScaleNormal="100" workbookViewId="0">
      <selection activeCell="B1" sqref="B1"/>
    </sheetView>
  </sheetViews>
  <sheetFormatPr defaultRowHeight="12.75"/>
  <cols>
    <col min="1" max="2" width="8.5703125" style="5" bestFit="1" customWidth="1"/>
    <col min="3" max="3" width="5" style="5" bestFit="1" customWidth="1"/>
    <col min="4" max="4" width="8.7109375" style="5" bestFit="1" customWidth="1"/>
    <col min="5" max="5" width="3" style="5" bestFit="1" customWidth="1"/>
    <col min="6" max="6" width="6.85546875" style="5" customWidth="1"/>
    <col min="7" max="7" width="9.5703125" style="5" bestFit="1" customWidth="1"/>
    <col min="8" max="8" width="3.42578125" style="5" bestFit="1" customWidth="1"/>
    <col min="9" max="9" width="7.7109375" style="5" customWidth="1"/>
    <col min="10" max="10" width="7.5703125" style="5" bestFit="1" customWidth="1"/>
    <col min="11" max="11" width="7.85546875" style="5" bestFit="1" customWidth="1"/>
    <col min="12" max="12" width="9.140625" style="5"/>
    <col min="13" max="13" width="4.140625" style="5" bestFit="1" customWidth="1"/>
    <col min="14" max="14" width="8.5703125" style="5" bestFit="1" customWidth="1"/>
    <col min="15" max="15" width="4.28515625" style="5" customWidth="1"/>
    <col min="16" max="16" width="8.5703125" style="5" bestFit="1" customWidth="1"/>
    <col min="17" max="17" width="4.140625" style="5" customWidth="1"/>
    <col min="18" max="18" width="8.5703125" style="5" bestFit="1" customWidth="1"/>
    <col min="19" max="19" width="3.7109375" style="5" customWidth="1"/>
    <col min="20" max="20" width="8.5703125" style="5" bestFit="1" customWidth="1"/>
    <col min="21" max="21" width="2" style="5" bestFit="1" customWidth="1"/>
    <col min="22" max="16384" width="9.140625" style="5"/>
  </cols>
  <sheetData>
    <row r="1" spans="1:22" ht="15.75">
      <c r="A1" s="13" t="s">
        <v>44</v>
      </c>
      <c r="B1" s="1" t="s">
        <v>55</v>
      </c>
      <c r="C1" s="14" t="s">
        <v>19</v>
      </c>
      <c r="D1" s="15" t="e">
        <f>B1*10^6</f>
        <v>#VALUE!</v>
      </c>
      <c r="E1" s="16" t="s">
        <v>20</v>
      </c>
      <c r="F1" s="13" t="s">
        <v>46</v>
      </c>
      <c r="G1" s="2" t="s">
        <v>55</v>
      </c>
      <c r="H1" s="17" t="s">
        <v>18</v>
      </c>
      <c r="I1" s="13" t="s">
        <v>53</v>
      </c>
      <c r="J1" s="2" t="s">
        <v>55</v>
      </c>
      <c r="K1" s="17" t="s">
        <v>21</v>
      </c>
      <c r="L1" s="17"/>
      <c r="N1" s="18" t="s">
        <v>7</v>
      </c>
      <c r="O1" s="18"/>
      <c r="P1" s="10" t="s">
        <v>8</v>
      </c>
      <c r="Q1" s="10"/>
      <c r="R1" s="10" t="s">
        <v>9</v>
      </c>
      <c r="S1" s="10"/>
      <c r="T1" s="10" t="s">
        <v>10</v>
      </c>
    </row>
    <row r="2" spans="1:22" ht="15.75">
      <c r="A2" s="13" t="s">
        <v>45</v>
      </c>
      <c r="B2" s="1" t="s">
        <v>55</v>
      </c>
      <c r="C2" s="14" t="s">
        <v>19</v>
      </c>
      <c r="D2" s="15" t="e">
        <f t="shared" ref="D2:D4" si="0">B2*10^6</f>
        <v>#VALUE!</v>
      </c>
      <c r="E2" s="16" t="s">
        <v>20</v>
      </c>
      <c r="F2" s="13" t="s">
        <v>47</v>
      </c>
      <c r="G2" s="2" t="s">
        <v>55</v>
      </c>
      <c r="H2" s="17" t="s">
        <v>18</v>
      </c>
      <c r="I2" s="13" t="s">
        <v>13</v>
      </c>
      <c r="J2" s="2" t="s">
        <v>55</v>
      </c>
      <c r="K2" s="17" t="s">
        <v>21</v>
      </c>
      <c r="L2" s="17"/>
      <c r="M2" s="19" t="s">
        <v>4</v>
      </c>
      <c r="N2" s="2" t="s">
        <v>55</v>
      </c>
      <c r="O2" s="16" t="s">
        <v>17</v>
      </c>
      <c r="P2" s="2" t="s">
        <v>55</v>
      </c>
      <c r="Q2" s="16" t="s">
        <v>17</v>
      </c>
      <c r="R2" s="2" t="s">
        <v>55</v>
      </c>
      <c r="S2" s="16" t="s">
        <v>17</v>
      </c>
      <c r="T2" s="2" t="s">
        <v>55</v>
      </c>
      <c r="U2" s="16" t="s">
        <v>17</v>
      </c>
    </row>
    <row r="3" spans="1:22" ht="15.75">
      <c r="A3" s="13" t="s">
        <v>14</v>
      </c>
      <c r="B3" s="1" t="s">
        <v>55</v>
      </c>
      <c r="C3" s="14" t="s">
        <v>19</v>
      </c>
      <c r="D3" s="15" t="e">
        <f t="shared" si="0"/>
        <v>#VALUE!</v>
      </c>
      <c r="E3" s="16" t="s">
        <v>20</v>
      </c>
      <c r="F3" s="13" t="s">
        <v>48</v>
      </c>
      <c r="G3" s="2" t="s">
        <v>55</v>
      </c>
      <c r="H3" s="17" t="s">
        <v>18</v>
      </c>
      <c r="I3" s="13" t="s">
        <v>54</v>
      </c>
      <c r="J3" s="2" t="s">
        <v>55</v>
      </c>
      <c r="K3" s="17" t="s">
        <v>21</v>
      </c>
      <c r="L3" s="17"/>
      <c r="M3" s="20" t="s">
        <v>6</v>
      </c>
      <c r="N3" s="2" t="s">
        <v>55</v>
      </c>
      <c r="O3" s="16" t="s">
        <v>17</v>
      </c>
      <c r="P3" s="2" t="s">
        <v>55</v>
      </c>
      <c r="Q3" s="16" t="s">
        <v>17</v>
      </c>
      <c r="R3" s="2" t="s">
        <v>55</v>
      </c>
      <c r="S3" s="16" t="s">
        <v>17</v>
      </c>
      <c r="T3" s="2" t="s">
        <v>55</v>
      </c>
      <c r="U3" s="16" t="s">
        <v>17</v>
      </c>
    </row>
    <row r="4" spans="1:22" ht="16.5" thickBot="1">
      <c r="A4" s="13" t="s">
        <v>15</v>
      </c>
      <c r="B4" s="1" t="s">
        <v>55</v>
      </c>
      <c r="C4" s="14" t="s">
        <v>19</v>
      </c>
      <c r="D4" s="15" t="e">
        <f t="shared" si="0"/>
        <v>#VALUE!</v>
      </c>
      <c r="E4" s="16" t="s">
        <v>20</v>
      </c>
      <c r="F4" s="29" t="s">
        <v>0</v>
      </c>
      <c r="G4" s="2" t="s">
        <v>55</v>
      </c>
      <c r="H4" s="17" t="s">
        <v>18</v>
      </c>
      <c r="I4" s="13" t="s">
        <v>16</v>
      </c>
      <c r="J4" s="2" t="s">
        <v>55</v>
      </c>
      <c r="K4" s="17" t="s">
        <v>21</v>
      </c>
      <c r="L4" s="17"/>
      <c r="M4" s="21" t="s">
        <v>5</v>
      </c>
      <c r="N4" s="12" t="s">
        <v>55</v>
      </c>
      <c r="O4" s="22" t="s">
        <v>17</v>
      </c>
      <c r="P4" s="12" t="s">
        <v>55</v>
      </c>
      <c r="Q4" s="22" t="s">
        <v>17</v>
      </c>
      <c r="R4" s="12" t="s">
        <v>55</v>
      </c>
      <c r="S4" s="22" t="s">
        <v>17</v>
      </c>
      <c r="T4" s="12" t="s">
        <v>55</v>
      </c>
      <c r="U4" s="22" t="s">
        <v>17</v>
      </c>
    </row>
    <row r="5" spans="1:22">
      <c r="C5" s="17" t="s">
        <v>26</v>
      </c>
      <c r="D5" s="3" t="s">
        <v>55</v>
      </c>
      <c r="E5" s="17" t="s">
        <v>27</v>
      </c>
      <c r="I5" s="23" t="s">
        <v>30</v>
      </c>
      <c r="J5" s="4" t="s">
        <v>55</v>
      </c>
      <c r="K5" s="17" t="s">
        <v>33</v>
      </c>
      <c r="M5" s="25" t="s">
        <v>11</v>
      </c>
      <c r="N5" s="2" t="s">
        <v>55</v>
      </c>
      <c r="O5" s="16" t="s">
        <v>17</v>
      </c>
      <c r="V5" s="7"/>
    </row>
    <row r="6" spans="1:22">
      <c r="C6" s="17" t="s">
        <v>28</v>
      </c>
      <c r="D6" s="16" t="e">
        <f>D5+1</f>
        <v>#VALUE!</v>
      </c>
      <c r="E6" s="17" t="s">
        <v>27</v>
      </c>
      <c r="G6" s="8"/>
      <c r="I6" s="23" t="s">
        <v>31</v>
      </c>
      <c r="J6" s="24">
        <v>8.3140000000000001</v>
      </c>
      <c r="K6" s="17" t="s">
        <v>32</v>
      </c>
      <c r="L6" s="17"/>
      <c r="M6" s="25" t="s">
        <v>5</v>
      </c>
      <c r="N6" s="2" t="s">
        <v>55</v>
      </c>
      <c r="O6" s="16" t="s">
        <v>17</v>
      </c>
      <c r="V6" s="7"/>
    </row>
    <row r="7" spans="1:22" ht="15.75">
      <c r="C7" s="26" t="s">
        <v>29</v>
      </c>
      <c r="D7" s="17" t="e">
        <f>D6/D5</f>
        <v>#VALUE!</v>
      </c>
      <c r="M7" s="27" t="s">
        <v>12</v>
      </c>
      <c r="N7" s="7" t="e">
        <f>N6/N5</f>
        <v>#VALUE!</v>
      </c>
      <c r="O7" s="28" t="s">
        <v>17</v>
      </c>
      <c r="V7" s="7"/>
    </row>
    <row r="8" spans="1:22">
      <c r="A8" s="30" t="s">
        <v>22</v>
      </c>
      <c r="B8" s="31"/>
      <c r="C8" s="31"/>
      <c r="D8" s="31"/>
      <c r="E8" s="11"/>
      <c r="P8" s="30" t="s">
        <v>24</v>
      </c>
      <c r="Q8" s="31"/>
      <c r="R8" s="31"/>
      <c r="S8" s="31"/>
      <c r="T8" s="31"/>
    </row>
    <row r="9" spans="1:22">
      <c r="A9" s="11" t="s">
        <v>1</v>
      </c>
      <c r="B9" s="11" t="s">
        <v>2</v>
      </c>
      <c r="C9" s="11"/>
      <c r="D9" s="11" t="s">
        <v>3</v>
      </c>
      <c r="E9" s="11"/>
      <c r="P9" s="11" t="s">
        <v>1</v>
      </c>
      <c r="Q9" s="11"/>
      <c r="R9" s="11" t="s">
        <v>2</v>
      </c>
      <c r="S9" s="11"/>
      <c r="T9" s="11" t="s">
        <v>3</v>
      </c>
    </row>
    <row r="10" spans="1:22">
      <c r="A10" s="9" t="str">
        <f>B1</f>
        <v>xxx</v>
      </c>
      <c r="B10" s="8" t="str">
        <f>G1</f>
        <v>xxx</v>
      </c>
      <c r="C10" s="8"/>
      <c r="D10" s="8" t="str">
        <f>J1</f>
        <v>xxx</v>
      </c>
      <c r="E10" s="8"/>
      <c r="P10" s="9" t="str">
        <f>B2</f>
        <v>xxx</v>
      </c>
      <c r="Q10" s="9"/>
      <c r="R10" s="8" t="str">
        <f>G2</f>
        <v>xxx</v>
      </c>
      <c r="S10" s="8"/>
      <c r="T10" s="8" t="e">
        <f t="shared" ref="T10:T20" si="1">P10*R10/(0.01*8.314)</f>
        <v>#VALUE!</v>
      </c>
    </row>
    <row r="11" spans="1:22">
      <c r="A11" s="9" t="e">
        <f t="shared" ref="A11:A20" si="2">A10+($B$2-$B$1)/10</f>
        <v>#VALUE!</v>
      </c>
      <c r="B11" s="8" t="e">
        <f>(A10/A11)^1.4*B10</f>
        <v>#VALUE!</v>
      </c>
      <c r="C11" s="8"/>
      <c r="D11" s="8" t="str">
        <f>$D$10</f>
        <v>xxx</v>
      </c>
      <c r="E11" s="8"/>
      <c r="P11" s="9" t="str">
        <f>$P$10</f>
        <v>xxx</v>
      </c>
      <c r="Q11" s="9"/>
      <c r="R11" s="8" t="e">
        <f>R10+($G$3-$G$2)/10</f>
        <v>#VALUE!</v>
      </c>
      <c r="S11" s="8"/>
      <c r="T11" s="8" t="e">
        <f t="shared" si="1"/>
        <v>#VALUE!</v>
      </c>
    </row>
    <row r="12" spans="1:22">
      <c r="A12" s="9" t="e">
        <f t="shared" si="2"/>
        <v>#VALUE!</v>
      </c>
      <c r="B12" s="8" t="e">
        <f t="shared" ref="B12:B20" si="3">(A11/A12)^1.4*B11</f>
        <v>#VALUE!</v>
      </c>
      <c r="C12" s="8"/>
      <c r="D12" s="8" t="str">
        <f t="shared" ref="D12:D20" si="4">$D$10</f>
        <v>xxx</v>
      </c>
      <c r="E12" s="8"/>
      <c r="P12" s="9" t="str">
        <f t="shared" ref="P12:P20" si="5">$P$10</f>
        <v>xxx</v>
      </c>
      <c r="Q12" s="9"/>
      <c r="R12" s="8" t="e">
        <f t="shared" ref="R12:R20" si="6">R11+($G$3-$G$2)/10</f>
        <v>#VALUE!</v>
      </c>
      <c r="S12" s="8"/>
      <c r="T12" s="8" t="e">
        <f t="shared" si="1"/>
        <v>#VALUE!</v>
      </c>
    </row>
    <row r="13" spans="1:22">
      <c r="A13" s="9" t="e">
        <f t="shared" si="2"/>
        <v>#VALUE!</v>
      </c>
      <c r="B13" s="8" t="e">
        <f t="shared" si="3"/>
        <v>#VALUE!</v>
      </c>
      <c r="C13" s="8"/>
      <c r="D13" s="8" t="str">
        <f t="shared" si="4"/>
        <v>xxx</v>
      </c>
      <c r="E13" s="8"/>
      <c r="P13" s="9" t="str">
        <f t="shared" si="5"/>
        <v>xxx</v>
      </c>
      <c r="Q13" s="9"/>
      <c r="R13" s="8" t="e">
        <f t="shared" si="6"/>
        <v>#VALUE!</v>
      </c>
      <c r="S13" s="8"/>
      <c r="T13" s="8" t="e">
        <f t="shared" si="1"/>
        <v>#VALUE!</v>
      </c>
    </row>
    <row r="14" spans="1:22">
      <c r="A14" s="9" t="e">
        <f t="shared" si="2"/>
        <v>#VALUE!</v>
      </c>
      <c r="B14" s="8" t="e">
        <f t="shared" si="3"/>
        <v>#VALUE!</v>
      </c>
      <c r="C14" s="8"/>
      <c r="D14" s="8" t="str">
        <f t="shared" si="4"/>
        <v>xxx</v>
      </c>
      <c r="E14" s="8"/>
      <c r="P14" s="9" t="str">
        <f t="shared" si="5"/>
        <v>xxx</v>
      </c>
      <c r="Q14" s="9"/>
      <c r="R14" s="8" t="e">
        <f t="shared" si="6"/>
        <v>#VALUE!</v>
      </c>
      <c r="S14" s="8"/>
      <c r="T14" s="8" t="e">
        <f t="shared" si="1"/>
        <v>#VALUE!</v>
      </c>
    </row>
    <row r="15" spans="1:22">
      <c r="A15" s="9" t="e">
        <f t="shared" si="2"/>
        <v>#VALUE!</v>
      </c>
      <c r="B15" s="8" t="e">
        <f t="shared" si="3"/>
        <v>#VALUE!</v>
      </c>
      <c r="C15" s="8"/>
      <c r="D15" s="8" t="str">
        <f t="shared" si="4"/>
        <v>xxx</v>
      </c>
      <c r="E15" s="8"/>
      <c r="P15" s="9" t="str">
        <f t="shared" si="5"/>
        <v>xxx</v>
      </c>
      <c r="Q15" s="9"/>
      <c r="R15" s="8" t="e">
        <f t="shared" si="6"/>
        <v>#VALUE!</v>
      </c>
      <c r="S15" s="8"/>
      <c r="T15" s="8" t="e">
        <f t="shared" si="1"/>
        <v>#VALUE!</v>
      </c>
    </row>
    <row r="16" spans="1:22">
      <c r="A16" s="9" t="e">
        <f t="shared" si="2"/>
        <v>#VALUE!</v>
      </c>
      <c r="B16" s="8" t="e">
        <f t="shared" si="3"/>
        <v>#VALUE!</v>
      </c>
      <c r="C16" s="8"/>
      <c r="D16" s="8" t="str">
        <f t="shared" si="4"/>
        <v>xxx</v>
      </c>
      <c r="E16" s="8"/>
      <c r="P16" s="9" t="str">
        <f t="shared" si="5"/>
        <v>xxx</v>
      </c>
      <c r="Q16" s="9"/>
      <c r="R16" s="8" t="e">
        <f t="shared" si="6"/>
        <v>#VALUE!</v>
      </c>
      <c r="S16" s="8"/>
      <c r="T16" s="8" t="e">
        <f t="shared" si="1"/>
        <v>#VALUE!</v>
      </c>
    </row>
    <row r="17" spans="1:20">
      <c r="A17" s="9" t="e">
        <f t="shared" si="2"/>
        <v>#VALUE!</v>
      </c>
      <c r="B17" s="8" t="e">
        <f t="shared" si="3"/>
        <v>#VALUE!</v>
      </c>
      <c r="C17" s="8"/>
      <c r="D17" s="8" t="str">
        <f t="shared" si="4"/>
        <v>xxx</v>
      </c>
      <c r="E17" s="8"/>
      <c r="P17" s="9" t="str">
        <f t="shared" si="5"/>
        <v>xxx</v>
      </c>
      <c r="Q17" s="9"/>
      <c r="R17" s="8" t="e">
        <f t="shared" si="6"/>
        <v>#VALUE!</v>
      </c>
      <c r="S17" s="8"/>
      <c r="T17" s="8" t="e">
        <f t="shared" si="1"/>
        <v>#VALUE!</v>
      </c>
    </row>
    <row r="18" spans="1:20">
      <c r="A18" s="9" t="e">
        <f t="shared" si="2"/>
        <v>#VALUE!</v>
      </c>
      <c r="B18" s="8" t="e">
        <f t="shared" si="3"/>
        <v>#VALUE!</v>
      </c>
      <c r="C18" s="8"/>
      <c r="D18" s="8" t="str">
        <f t="shared" si="4"/>
        <v>xxx</v>
      </c>
      <c r="E18" s="8"/>
      <c r="P18" s="9" t="str">
        <f t="shared" si="5"/>
        <v>xxx</v>
      </c>
      <c r="Q18" s="9"/>
      <c r="R18" s="8" t="e">
        <f t="shared" si="6"/>
        <v>#VALUE!</v>
      </c>
      <c r="S18" s="8"/>
      <c r="T18" s="8" t="e">
        <f t="shared" si="1"/>
        <v>#VALUE!</v>
      </c>
    </row>
    <row r="19" spans="1:20">
      <c r="A19" s="9" t="e">
        <f t="shared" si="2"/>
        <v>#VALUE!</v>
      </c>
      <c r="B19" s="8" t="e">
        <f t="shared" si="3"/>
        <v>#VALUE!</v>
      </c>
      <c r="C19" s="8"/>
      <c r="D19" s="8" t="str">
        <f t="shared" si="4"/>
        <v>xxx</v>
      </c>
      <c r="E19" s="8"/>
      <c r="P19" s="9" t="str">
        <f t="shared" si="5"/>
        <v>xxx</v>
      </c>
      <c r="Q19" s="9"/>
      <c r="R19" s="8" t="e">
        <f t="shared" si="6"/>
        <v>#VALUE!</v>
      </c>
      <c r="S19" s="8"/>
      <c r="T19" s="8" t="e">
        <f t="shared" si="1"/>
        <v>#VALUE!</v>
      </c>
    </row>
    <row r="20" spans="1:20">
      <c r="A20" s="9" t="e">
        <f t="shared" si="2"/>
        <v>#VALUE!</v>
      </c>
      <c r="B20" s="8" t="e">
        <f t="shared" si="3"/>
        <v>#VALUE!</v>
      </c>
      <c r="C20" s="8"/>
      <c r="D20" s="8" t="str">
        <f t="shared" si="4"/>
        <v>xxx</v>
      </c>
      <c r="E20" s="8"/>
      <c r="P20" s="9" t="str">
        <f t="shared" si="5"/>
        <v>xxx</v>
      </c>
      <c r="Q20" s="9"/>
      <c r="R20" s="8" t="e">
        <f t="shared" si="6"/>
        <v>#VALUE!</v>
      </c>
      <c r="S20" s="8"/>
      <c r="T20" s="8" t="e">
        <f t="shared" si="1"/>
        <v>#VALUE!</v>
      </c>
    </row>
    <row r="23" spans="1:20">
      <c r="A23" s="30" t="s">
        <v>25</v>
      </c>
      <c r="B23" s="31"/>
      <c r="C23" s="31"/>
      <c r="D23" s="31"/>
      <c r="E23" s="11"/>
      <c r="P23" s="30" t="s">
        <v>23</v>
      </c>
      <c r="Q23" s="31"/>
      <c r="R23" s="31"/>
      <c r="S23" s="31"/>
      <c r="T23" s="31"/>
    </row>
    <row r="24" spans="1:20">
      <c r="A24" s="11" t="s">
        <v>1</v>
      </c>
      <c r="B24" s="11" t="s">
        <v>2</v>
      </c>
      <c r="C24" s="11"/>
      <c r="D24" s="11" t="s">
        <v>3</v>
      </c>
      <c r="E24" s="11"/>
      <c r="P24" s="11" t="s">
        <v>1</v>
      </c>
      <c r="Q24" s="11"/>
      <c r="R24" s="11" t="s">
        <v>2</v>
      </c>
      <c r="S24" s="11"/>
      <c r="T24" s="11" t="s">
        <v>3</v>
      </c>
    </row>
    <row r="25" spans="1:20">
      <c r="A25" s="9" t="str">
        <f>B4</f>
        <v>xxx</v>
      </c>
      <c r="B25" s="8" t="str">
        <f>G4</f>
        <v>xxx</v>
      </c>
      <c r="C25" s="8"/>
      <c r="D25" s="8" t="e">
        <f t="shared" ref="D25:D35" si="7">A25*B25/(0.01*8.314)</f>
        <v>#VALUE!</v>
      </c>
      <c r="E25" s="8"/>
      <c r="P25" s="9" t="str">
        <f>B3</f>
        <v>xxx</v>
      </c>
      <c r="Q25" s="9"/>
      <c r="R25" s="8" t="str">
        <f>G3</f>
        <v>xxx</v>
      </c>
      <c r="S25" s="8"/>
      <c r="T25" s="6" t="str">
        <f>J3</f>
        <v>xxx</v>
      </c>
    </row>
    <row r="26" spans="1:20">
      <c r="A26" s="9" t="str">
        <f>$A$25</f>
        <v>xxx</v>
      </c>
      <c r="B26" s="8" t="e">
        <f>B25+($G$1-$G$4)/10</f>
        <v>#VALUE!</v>
      </c>
      <c r="C26" s="8"/>
      <c r="D26" s="8" t="e">
        <f t="shared" si="7"/>
        <v>#VALUE!</v>
      </c>
      <c r="E26" s="8"/>
      <c r="P26" s="9" t="e">
        <f>P25+($B$4-$B$3)/10</f>
        <v>#VALUE!</v>
      </c>
      <c r="Q26" s="9"/>
      <c r="R26" s="8" t="e">
        <f>(P25/P26)^1.4*R25</f>
        <v>#VALUE!</v>
      </c>
      <c r="S26" s="8"/>
      <c r="T26" s="6" t="str">
        <f>$T$25</f>
        <v>xxx</v>
      </c>
    </row>
    <row r="27" spans="1:20">
      <c r="A27" s="9" t="str">
        <f t="shared" ref="A27:A35" si="8">$A$25</f>
        <v>xxx</v>
      </c>
      <c r="B27" s="8" t="e">
        <f t="shared" ref="B27:B35" si="9">B26+($G$1-$G$4)/10</f>
        <v>#VALUE!</v>
      </c>
      <c r="C27" s="8"/>
      <c r="D27" s="8" t="e">
        <f t="shared" si="7"/>
        <v>#VALUE!</v>
      </c>
      <c r="E27" s="8"/>
      <c r="P27" s="9" t="e">
        <f t="shared" ref="P27:P35" si="10">P26+($B$4-$B$3)/10</f>
        <v>#VALUE!</v>
      </c>
      <c r="Q27" s="9"/>
      <c r="R27" s="8" t="e">
        <f t="shared" ref="R27:R35" si="11">(P26/P27)^1.4*R26</f>
        <v>#VALUE!</v>
      </c>
      <c r="S27" s="8"/>
      <c r="T27" s="6" t="str">
        <f t="shared" ref="T27:T35" si="12">$T$25</f>
        <v>xxx</v>
      </c>
    </row>
    <row r="28" spans="1:20">
      <c r="A28" s="9" t="str">
        <f t="shared" si="8"/>
        <v>xxx</v>
      </c>
      <c r="B28" s="8" t="e">
        <f t="shared" si="9"/>
        <v>#VALUE!</v>
      </c>
      <c r="C28" s="8"/>
      <c r="D28" s="8" t="e">
        <f t="shared" si="7"/>
        <v>#VALUE!</v>
      </c>
      <c r="E28" s="8"/>
      <c r="P28" s="9" t="e">
        <f t="shared" si="10"/>
        <v>#VALUE!</v>
      </c>
      <c r="Q28" s="9"/>
      <c r="R28" s="8" t="e">
        <f t="shared" si="11"/>
        <v>#VALUE!</v>
      </c>
      <c r="S28" s="8"/>
      <c r="T28" s="6" t="str">
        <f t="shared" si="12"/>
        <v>xxx</v>
      </c>
    </row>
    <row r="29" spans="1:20">
      <c r="A29" s="9" t="str">
        <f t="shared" si="8"/>
        <v>xxx</v>
      </c>
      <c r="B29" s="8" t="e">
        <f t="shared" si="9"/>
        <v>#VALUE!</v>
      </c>
      <c r="C29" s="8"/>
      <c r="D29" s="8" t="e">
        <f t="shared" si="7"/>
        <v>#VALUE!</v>
      </c>
      <c r="E29" s="8"/>
      <c r="P29" s="9" t="e">
        <f t="shared" si="10"/>
        <v>#VALUE!</v>
      </c>
      <c r="Q29" s="9"/>
      <c r="R29" s="8" t="e">
        <f t="shared" si="11"/>
        <v>#VALUE!</v>
      </c>
      <c r="S29" s="8"/>
      <c r="T29" s="6" t="str">
        <f t="shared" si="12"/>
        <v>xxx</v>
      </c>
    </row>
    <row r="30" spans="1:20">
      <c r="A30" s="9" t="str">
        <f t="shared" si="8"/>
        <v>xxx</v>
      </c>
      <c r="B30" s="8" t="e">
        <f t="shared" si="9"/>
        <v>#VALUE!</v>
      </c>
      <c r="C30" s="8"/>
      <c r="D30" s="8" t="e">
        <f t="shared" si="7"/>
        <v>#VALUE!</v>
      </c>
      <c r="E30" s="8"/>
      <c r="P30" s="9" t="e">
        <f t="shared" si="10"/>
        <v>#VALUE!</v>
      </c>
      <c r="Q30" s="9"/>
      <c r="R30" s="8" t="e">
        <f t="shared" si="11"/>
        <v>#VALUE!</v>
      </c>
      <c r="S30" s="8"/>
      <c r="T30" s="6" t="str">
        <f t="shared" si="12"/>
        <v>xxx</v>
      </c>
    </row>
    <row r="31" spans="1:20">
      <c r="A31" s="9" t="str">
        <f t="shared" si="8"/>
        <v>xxx</v>
      </c>
      <c r="B31" s="8" t="e">
        <f t="shared" si="9"/>
        <v>#VALUE!</v>
      </c>
      <c r="C31" s="8"/>
      <c r="D31" s="8" t="e">
        <f t="shared" si="7"/>
        <v>#VALUE!</v>
      </c>
      <c r="E31" s="8"/>
      <c r="P31" s="9" t="e">
        <f t="shared" si="10"/>
        <v>#VALUE!</v>
      </c>
      <c r="Q31" s="9"/>
      <c r="R31" s="8" t="e">
        <f t="shared" si="11"/>
        <v>#VALUE!</v>
      </c>
      <c r="S31" s="8"/>
      <c r="T31" s="6" t="str">
        <f t="shared" si="12"/>
        <v>xxx</v>
      </c>
    </row>
    <row r="32" spans="1:20">
      <c r="A32" s="9" t="str">
        <f t="shared" si="8"/>
        <v>xxx</v>
      </c>
      <c r="B32" s="8" t="e">
        <f t="shared" si="9"/>
        <v>#VALUE!</v>
      </c>
      <c r="C32" s="8"/>
      <c r="D32" s="8" t="e">
        <f t="shared" si="7"/>
        <v>#VALUE!</v>
      </c>
      <c r="E32" s="8"/>
      <c r="P32" s="9" t="e">
        <f t="shared" si="10"/>
        <v>#VALUE!</v>
      </c>
      <c r="Q32" s="9"/>
      <c r="R32" s="8" t="e">
        <f t="shared" si="11"/>
        <v>#VALUE!</v>
      </c>
      <c r="S32" s="8"/>
      <c r="T32" s="6" t="str">
        <f t="shared" si="12"/>
        <v>xxx</v>
      </c>
    </row>
    <row r="33" spans="1:20">
      <c r="A33" s="9" t="str">
        <f t="shared" si="8"/>
        <v>xxx</v>
      </c>
      <c r="B33" s="8" t="e">
        <f t="shared" si="9"/>
        <v>#VALUE!</v>
      </c>
      <c r="C33" s="8"/>
      <c r="D33" s="8" t="e">
        <f t="shared" si="7"/>
        <v>#VALUE!</v>
      </c>
      <c r="E33" s="8"/>
      <c r="P33" s="9" t="e">
        <f t="shared" si="10"/>
        <v>#VALUE!</v>
      </c>
      <c r="Q33" s="9"/>
      <c r="R33" s="8" t="e">
        <f t="shared" si="11"/>
        <v>#VALUE!</v>
      </c>
      <c r="S33" s="8"/>
      <c r="T33" s="6" t="str">
        <f t="shared" si="12"/>
        <v>xxx</v>
      </c>
    </row>
    <row r="34" spans="1:20">
      <c r="A34" s="9" t="str">
        <f t="shared" si="8"/>
        <v>xxx</v>
      </c>
      <c r="B34" s="8" t="e">
        <f t="shared" si="9"/>
        <v>#VALUE!</v>
      </c>
      <c r="C34" s="8"/>
      <c r="D34" s="8" t="e">
        <f t="shared" si="7"/>
        <v>#VALUE!</v>
      </c>
      <c r="E34" s="8"/>
      <c r="P34" s="9" t="e">
        <f t="shared" si="10"/>
        <v>#VALUE!</v>
      </c>
      <c r="Q34" s="9"/>
      <c r="R34" s="8" t="e">
        <f t="shared" si="11"/>
        <v>#VALUE!</v>
      </c>
      <c r="S34" s="8"/>
      <c r="T34" s="6" t="str">
        <f t="shared" si="12"/>
        <v>xxx</v>
      </c>
    </row>
    <row r="35" spans="1:20">
      <c r="A35" s="9" t="str">
        <f t="shared" si="8"/>
        <v>xxx</v>
      </c>
      <c r="B35" s="8" t="e">
        <f t="shared" si="9"/>
        <v>#VALUE!</v>
      </c>
      <c r="C35" s="8"/>
      <c r="D35" s="8" t="e">
        <f t="shared" si="7"/>
        <v>#VALUE!</v>
      </c>
      <c r="E35" s="8"/>
      <c r="P35" s="9" t="e">
        <f t="shared" si="10"/>
        <v>#VALUE!</v>
      </c>
      <c r="Q35" s="9"/>
      <c r="R35" s="8" t="e">
        <f t="shared" si="11"/>
        <v>#VALUE!</v>
      </c>
      <c r="S35" s="8"/>
      <c r="T35" s="6" t="str">
        <f t="shared" si="12"/>
        <v>xxx</v>
      </c>
    </row>
  </sheetData>
  <sheetProtection algorithmName="SHA-512" hashValue="pjNjp3VdeGLSu3yyZiuR8BzVm9/Sw2yMTNEumLZAp95xDrAyMwikThpKyNho06/iXiU5lGaf+saH+Hz9od75kQ==" saltValue="3ovdGLA2RyyLbeM6bZaOHA==" spinCount="100000" sheet="1" objects="1" scenarios="1" formatCells="0" selectLockedCells="1"/>
  <mergeCells count="4">
    <mergeCell ref="A8:D8"/>
    <mergeCell ref="P8:T8"/>
    <mergeCell ref="P23:T23"/>
    <mergeCell ref="A23:D23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Carnot</vt:lpstr>
      <vt:lpstr>Diesel</vt:lpstr>
      <vt:lpstr>Otto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</dc:creator>
  <cp:lastModifiedBy>HP</cp:lastModifiedBy>
  <dcterms:created xsi:type="dcterms:W3CDTF">2009-04-19T12:47:02Z</dcterms:created>
  <dcterms:modified xsi:type="dcterms:W3CDTF">2020-01-30T04:02:28Z</dcterms:modified>
</cp:coreProperties>
</file>